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8600" windowHeight="11820" activeTab="2"/>
  </bookViews>
  <sheets>
    <sheet name="1. " sheetId="1" r:id="rId1"/>
    <sheet name="1.1" sheetId="2" r:id="rId2"/>
    <sheet name="1.2" sheetId="3" r:id="rId3"/>
  </sheets>
  <definedNames>
    <definedName name="_xlnm.Print_Area" localSheetId="0">'1. '!$A$1:$J$32</definedName>
    <definedName name="_xlnm.Print_Area" localSheetId="1">'1.1'!$A$1:$H$56</definedName>
    <definedName name="_xlnm.Print_Area" localSheetId="2">'1.2'!$A$1:$E$42</definedName>
  </definedNames>
  <calcPr calcId="124519"/>
</workbook>
</file>

<file path=xl/calcChain.xml><?xml version="1.0" encoding="utf-8"?>
<calcChain xmlns="http://schemas.openxmlformats.org/spreadsheetml/2006/main">
  <c r="B41" i="3"/>
  <c r="H55" i="2"/>
  <c r="H54"/>
  <c r="G54"/>
  <c r="G47"/>
  <c r="G39"/>
  <c r="G55" s="1"/>
  <c r="C54"/>
  <c r="C37"/>
  <c r="C19"/>
  <c r="C16"/>
  <c r="C10"/>
  <c r="C39" s="1"/>
  <c r="C55" s="1"/>
  <c r="I25" i="1"/>
  <c r="I26" s="1"/>
  <c r="I32" s="1"/>
  <c r="H25"/>
  <c r="H26" s="1"/>
  <c r="H32" s="1"/>
  <c r="I11"/>
  <c r="H11"/>
  <c r="D27"/>
  <c r="C27"/>
  <c r="D25"/>
  <c r="C25"/>
  <c r="D15"/>
  <c r="D26" s="1"/>
  <c r="C15"/>
  <c r="C26" s="1"/>
  <c r="B12" i="3"/>
  <c r="E27" i="1"/>
  <c r="D12" i="3"/>
  <c r="E41"/>
  <c r="E34"/>
  <c r="E42" s="1"/>
  <c r="E21"/>
  <c r="E12"/>
  <c r="J25" i="1"/>
  <c r="J11"/>
  <c r="E25"/>
  <c r="E15"/>
  <c r="H47" i="2"/>
  <c r="H39"/>
  <c r="D54"/>
  <c r="D37"/>
  <c r="D19"/>
  <c r="D16"/>
  <c r="D10"/>
  <c r="D41" i="3"/>
  <c r="D34"/>
  <c r="D21"/>
  <c r="C41"/>
  <c r="C21"/>
  <c r="C12"/>
  <c r="B34"/>
  <c r="B21"/>
  <c r="C34"/>
  <c r="C22" l="1"/>
  <c r="J26" i="1"/>
  <c r="J32" s="1"/>
  <c r="E26"/>
  <c r="D39" i="2"/>
  <c r="D55" s="1"/>
  <c r="C42" i="3"/>
  <c r="E22"/>
  <c r="D42"/>
  <c r="B22"/>
  <c r="B42"/>
  <c r="D22"/>
</calcChain>
</file>

<file path=xl/sharedStrings.xml><?xml version="1.0" encoding="utf-8"?>
<sst xmlns="http://schemas.openxmlformats.org/spreadsheetml/2006/main" count="316" uniqueCount="196">
  <si>
    <t>Összesen:</t>
  </si>
  <si>
    <t xml:space="preserve">    Összesen: </t>
  </si>
  <si>
    <t xml:space="preserve">    Összesen:</t>
  </si>
  <si>
    <t>Mindösszesen:</t>
  </si>
  <si>
    <t xml:space="preserve">   Mindösszesen:</t>
  </si>
  <si>
    <t xml:space="preserve">   Többlet:</t>
  </si>
  <si>
    <t>Intézményi működési bevételek</t>
  </si>
  <si>
    <t>Működési célú pénzeszközátvétel</t>
  </si>
  <si>
    <t>Ellátottak pénzbeli juttatása</t>
  </si>
  <si>
    <t>1.</t>
  </si>
  <si>
    <t xml:space="preserve"> -</t>
  </si>
  <si>
    <t>2.</t>
  </si>
  <si>
    <t>Működési célú bevételek</t>
  </si>
  <si>
    <t>Felhalmozási célú bevételek</t>
  </si>
  <si>
    <t>Felhalmozási célú kiadások</t>
  </si>
  <si>
    <t>Működési célú kiadások</t>
  </si>
  <si>
    <t>Hitelkamat</t>
  </si>
  <si>
    <t>Pénzeszköz átadás (működési)</t>
  </si>
  <si>
    <t>Vagyongazdálkodási működési bevétel</t>
  </si>
  <si>
    <t xml:space="preserve"> </t>
  </si>
  <si>
    <t>Hitel törlesztés</t>
  </si>
  <si>
    <t>Felhalmozási célú hitel, kötvény</t>
  </si>
  <si>
    <t>Beruházások (vagyongazdálkodás)</t>
  </si>
  <si>
    <t>Megnevezés</t>
  </si>
  <si>
    <t>Felhalmozási és felújítási kiadások</t>
  </si>
  <si>
    <t>Önkormányzati lakások felújítása</t>
  </si>
  <si>
    <t>3.</t>
  </si>
  <si>
    <t xml:space="preserve">  -</t>
  </si>
  <si>
    <t>Ingatlanok értékesítése</t>
  </si>
  <si>
    <t>4.</t>
  </si>
  <si>
    <t>Első lakáshoz jutók támogatásából</t>
  </si>
  <si>
    <t>Első lakáshoz jutók támogatása</t>
  </si>
  <si>
    <t>Ebből hiány</t>
  </si>
  <si>
    <t>Mezőgazdasági földeladás</t>
  </si>
  <si>
    <t xml:space="preserve">      Likvid hitel</t>
  </si>
  <si>
    <t xml:space="preserve">Felhalmozásra átvett (vagyongazdálkodás) </t>
  </si>
  <si>
    <t>Likvid hitel</t>
  </si>
  <si>
    <t>Kifizetetlen számlákra</t>
  </si>
  <si>
    <t>Felhalmozási és tőke jellegű bevételek (saját)</t>
  </si>
  <si>
    <t xml:space="preserve">Ebből hiány  </t>
  </si>
  <si>
    <t>Többlet</t>
  </si>
  <si>
    <t>Bérlemények felújítása</t>
  </si>
  <si>
    <t>5.</t>
  </si>
  <si>
    <t>Pályázati átvett /vagyon/</t>
  </si>
  <si>
    <t>Fejl.c.támogatások, átadott pénzek</t>
  </si>
  <si>
    <t>Korábban nyújtott fejl.kölcsön</t>
  </si>
  <si>
    <t>Beruh.ösztönzése, munkahely teremtés</t>
  </si>
  <si>
    <t xml:space="preserve">Önkormányzati érdekeltségű társulások bevétele </t>
  </si>
  <si>
    <t>Szennyvíztisztító telep  (felújítás)</t>
  </si>
  <si>
    <t>Likvid hitel törlesztés</t>
  </si>
  <si>
    <r>
      <t xml:space="preserve">Működési célú hitel   </t>
    </r>
    <r>
      <rPr>
        <i/>
        <sz val="10"/>
        <rFont val="Times New Roman"/>
        <family val="1"/>
      </rPr>
      <t xml:space="preserve">- intézményi                 </t>
    </r>
  </si>
  <si>
    <r>
      <t xml:space="preserve">Működési    </t>
    </r>
    <r>
      <rPr>
        <i/>
        <sz val="10"/>
        <rFont val="Times New Roman"/>
        <family val="1"/>
      </rPr>
      <t xml:space="preserve">- intézményi              </t>
    </r>
  </si>
  <si>
    <r>
      <t xml:space="preserve">                   </t>
    </r>
    <r>
      <rPr>
        <i/>
        <sz val="10"/>
        <rFont val="Times New Roman"/>
        <family val="1"/>
      </rPr>
      <t xml:space="preserve">- vagyongazd.            </t>
    </r>
  </si>
  <si>
    <t>Személyi juttatás</t>
  </si>
  <si>
    <t xml:space="preserve"> Dologi kiadás</t>
  </si>
  <si>
    <t xml:space="preserve">Felhalmozási célú kamat </t>
  </si>
  <si>
    <t xml:space="preserve">Felhalmozási célú pénzeszköz átadás </t>
  </si>
  <si>
    <t xml:space="preserve">Bevételek </t>
  </si>
  <si>
    <t xml:space="preserve">Működési bevétel összesen </t>
  </si>
  <si>
    <t xml:space="preserve">Felhalmozási bevételek </t>
  </si>
  <si>
    <t>Felhalmozási hitel</t>
  </si>
  <si>
    <t xml:space="preserve">Felhalmozási bevétel összesen </t>
  </si>
  <si>
    <t>Működési bevételek</t>
  </si>
  <si>
    <t>Intézményi bevétel</t>
  </si>
  <si>
    <t>Működési célú pénzeszköz átvétel</t>
  </si>
  <si>
    <t>Felhalmozási célú pénzeszköz átvétel</t>
  </si>
  <si>
    <t>Felhalmozási kölcsön visszatérülés</t>
  </si>
  <si>
    <t xml:space="preserve">MINDÖSSZESEN </t>
  </si>
  <si>
    <t>Kiadások</t>
  </si>
  <si>
    <t>Személyi juttatások</t>
  </si>
  <si>
    <t>Munkaadót terhelő járulékok</t>
  </si>
  <si>
    <t>Ellátottak pénzbeli juttatásai</t>
  </si>
  <si>
    <t>Támogatásértékű működési kiadás</t>
  </si>
  <si>
    <t xml:space="preserve">Működési célú kiadások összesen </t>
  </si>
  <si>
    <t xml:space="preserve">Felhalmozási célú kiadások </t>
  </si>
  <si>
    <t xml:space="preserve">Felújítás kiadás </t>
  </si>
  <si>
    <t xml:space="preserve">Intézményi felhalmozási kiadás </t>
  </si>
  <si>
    <t xml:space="preserve">Fotovoltaikus rendszerek kialakítása </t>
  </si>
  <si>
    <t xml:space="preserve">Összesen </t>
  </si>
  <si>
    <t xml:space="preserve">Mindösszesen </t>
  </si>
  <si>
    <r>
      <t xml:space="preserve">                               </t>
    </r>
    <r>
      <rPr>
        <i/>
        <sz val="10"/>
        <rFont val="Times New Roman"/>
        <family val="1"/>
      </rPr>
      <t xml:space="preserve">- támogatás megelőlegezése                 </t>
    </r>
  </si>
  <si>
    <t>Kv-i támogatás (működés)</t>
  </si>
  <si>
    <t>Felhalmozási célú kölcsön</t>
  </si>
  <si>
    <t xml:space="preserve">Intézményi beruházás </t>
  </si>
  <si>
    <t xml:space="preserve">Összesen (vagyongazdálkodás) </t>
  </si>
  <si>
    <t xml:space="preserve">Első lakáshoz jutók kölcsöne </t>
  </si>
  <si>
    <t xml:space="preserve">Vagyongazdálkodás működési bevétele </t>
  </si>
  <si>
    <t>Hulladéklerakó működési bevétel /Konzorcium/saját</t>
  </si>
  <si>
    <t>Homokhátsági hulladéklerakó átvett</t>
  </si>
  <si>
    <t xml:space="preserve">Felújítások (vagyongazdálkodás) </t>
  </si>
  <si>
    <t>Sajátos működési bevétel (adóbevételek működésre)</t>
  </si>
  <si>
    <t>Felhalmozási célú támogatás (helyi adókból)</t>
  </si>
  <si>
    <t>Beruházás kiadás (vagyongazdálkodás + intézményi)</t>
  </si>
  <si>
    <t>Homokhátsági Munkaszervezet (saját + átvett)</t>
  </si>
  <si>
    <t xml:space="preserve">Felhalmozási és tőke jellegű </t>
  </si>
  <si>
    <t xml:space="preserve">Pályázati önrész </t>
  </si>
  <si>
    <t>Templom utcai bölcsőde felújítása (fűtéskorszerűsítés)</t>
  </si>
  <si>
    <t xml:space="preserve">Likvid hitel felvétele </t>
  </si>
  <si>
    <t xml:space="preserve">Fejlesztési célú támogatások (lakáshoz jutás) </t>
  </si>
  <si>
    <t xml:space="preserve">Likvid hitel törlesztése </t>
  </si>
  <si>
    <t xml:space="preserve">Összesen: </t>
  </si>
  <si>
    <t>Járulékok</t>
  </si>
  <si>
    <t>Egyéb vagyontárgy értékesítés</t>
  </si>
  <si>
    <t xml:space="preserve">Felhalmozási célú hitel (hiány) </t>
  </si>
  <si>
    <t xml:space="preserve">jóváhagyott hitel </t>
  </si>
  <si>
    <t xml:space="preserve">Külterületi utak, gépbeszerzés </t>
  </si>
  <si>
    <t xml:space="preserve">CLLD Bokrosi Művelődési Központ </t>
  </si>
  <si>
    <t>Szerb-Magyar Tiszai hajókikötő</t>
  </si>
  <si>
    <t xml:space="preserve">Lechner pályázat </t>
  </si>
  <si>
    <t>Hitelkeret rendelkezésre áll.</t>
  </si>
  <si>
    <t>Sághy konyha felújítás</t>
  </si>
  <si>
    <t xml:space="preserve">Gördülő fejlesztési terv </t>
  </si>
  <si>
    <t>3.a</t>
  </si>
  <si>
    <t xml:space="preserve">   Összesen:</t>
  </si>
  <si>
    <t>3.b</t>
  </si>
  <si>
    <t xml:space="preserve">3. </t>
  </si>
  <si>
    <t xml:space="preserve">Postaépület  megvásárlása </t>
  </si>
  <si>
    <t xml:space="preserve">Sághy konyha tetőszigetelés </t>
  </si>
  <si>
    <t>Körös-torok infrastuktúrális fejl.</t>
  </si>
  <si>
    <t>Helyi adókból vagyongazd. átkezelt</t>
  </si>
  <si>
    <t xml:space="preserve">Fejlesztési hitel tőketörlesztés </t>
  </si>
  <si>
    <t xml:space="preserve">Hitel törlesztés (fejlesztési hitel) </t>
  </si>
  <si>
    <t xml:space="preserve">Költségvetési támogatás(működésre) </t>
  </si>
  <si>
    <t xml:space="preserve">Költségvetési felhalmozási célú 
támogatás (helyi adókból) int. beruházáshoz </t>
  </si>
  <si>
    <t xml:space="preserve">Dologi kiadások </t>
  </si>
  <si>
    <t xml:space="preserve">Felhalmozási célú kiadás összesen </t>
  </si>
  <si>
    <t>2023. évi</t>
  </si>
  <si>
    <t>Fedett medence (TAO)</t>
  </si>
  <si>
    <t>Fő utcai Óvoda felújítása</t>
  </si>
  <si>
    <t>CLLD Galéria pályázat</t>
  </si>
  <si>
    <t>Városháza udvari belső udvar felújítása</t>
  </si>
  <si>
    <t>Barnamezős pályázat /TOP/</t>
  </si>
  <si>
    <t>Gördülő fejlesztés /Alföldvíz/</t>
  </si>
  <si>
    <t>Fő utcai óvoda felújítás</t>
  </si>
  <si>
    <t>Fedett medence /TAO/</t>
  </si>
  <si>
    <t>CLLD pályázat Galéria felújítása</t>
  </si>
  <si>
    <t>GESZ ételszállító kocsi beszerzés</t>
  </si>
  <si>
    <t>GESZ étkező bútorzat</t>
  </si>
  <si>
    <t>Helyi adókból fejlesztésre átkezelt</t>
  </si>
  <si>
    <t>Vagyon működési bevételéből fejlesztésre átkezelt</t>
  </si>
  <si>
    <t>Fejlesztési célú támogatásokból (lakáshoz j.) adóból átkezelt</t>
  </si>
  <si>
    <t>Helyi adókból átkezelt fejlesztésre</t>
  </si>
  <si>
    <t>Sportegyesületek pályázati önereje</t>
  </si>
  <si>
    <t>Nagyboldogasszony templom orgona felújítása</t>
  </si>
  <si>
    <t xml:space="preserve">
kölcsön nyújtás</t>
  </si>
  <si>
    <t xml:space="preserve">vagyon működési bevételéből  átkezelt </t>
  </si>
  <si>
    <t xml:space="preserve">felhalmozási célú támogatás </t>
  </si>
  <si>
    <t>2021.</t>
  </si>
  <si>
    <t>2024. évi</t>
  </si>
  <si>
    <t>Fejlesztési bevételek</t>
  </si>
  <si>
    <t>Intézményi felújítások, fejlesztések (keret)</t>
  </si>
  <si>
    <t>Utak, járdák, parkolók, külterületi utak</t>
  </si>
  <si>
    <t>HÉSZ módosítás</t>
  </si>
  <si>
    <t>Körös-torok infrastrukturális fejlesztése</t>
  </si>
  <si>
    <t>Termőföld művelési ágból kivonása</t>
  </si>
  <si>
    <t xml:space="preserve">Pályázathoz kapcsolódó tervezési, előkészítési feladatok </t>
  </si>
  <si>
    <t xml:space="preserve">        Összesen:</t>
  </si>
  <si>
    <t>Iparűzési adóbevétel kiesés miatt kompenzáció</t>
  </si>
  <si>
    <t>Helyi adó (működésre)</t>
  </si>
  <si>
    <t>Helyi adók (felhalmozásra) átkezelt</t>
  </si>
  <si>
    <t>Iparűzési adóbevétel miatt kieső bevétel kompenzációja</t>
  </si>
  <si>
    <t>Hitel törlesztés (tőke) törlesztés</t>
  </si>
  <si>
    <t>2025. évi</t>
  </si>
  <si>
    <t>2022.</t>
  </si>
  <si>
    <t>Váll.élénk.Alapra adott támogatásból</t>
  </si>
  <si>
    <t>Belvárosi házak felújítása</t>
  </si>
  <si>
    <t>Kisfaludy pályázat (Körös-torok)</t>
  </si>
  <si>
    <t>VP pályázat Öregszőlők útjának felújítása</t>
  </si>
  <si>
    <t>Helyi adóból átkezelt /Intézményi b./</t>
  </si>
  <si>
    <t xml:space="preserve">Működési bevételből fejlesztésre átkezelt (vagyon) </t>
  </si>
  <si>
    <t>Helyi adóból fejlesztési hitel törl. átkez.</t>
  </si>
  <si>
    <t>Helyi adóból első lakásh.jut. támog.átkez.</t>
  </si>
  <si>
    <t>Városellátó Int. kommunális gép beszerzés</t>
  </si>
  <si>
    <t>Öregszőlők útjának felújítása</t>
  </si>
  <si>
    <t xml:space="preserve">Körforgalom Arany J.- Vég u. - Fő u. </t>
  </si>
  <si>
    <t>GESZ</t>
  </si>
  <si>
    <t xml:space="preserve">Városellátó Intézmény ponyva, falcsiszoló, játszótér felújítás, </t>
  </si>
  <si>
    <t>Állami támogatás megelőlegezés</t>
  </si>
  <si>
    <t>Alkotóház szennyvízakna csere</t>
  </si>
  <si>
    <t>2023.</t>
  </si>
  <si>
    <t>Felhalmozási c. kölcsönök visszatérülése (átvett)</t>
  </si>
  <si>
    <t>Felhalmozási célú támogatások (kölcsönök, egyéb tám. szakf.)</t>
  </si>
  <si>
    <t xml:space="preserve">Kézilabdacsarnok, Síp Utcai Ált. Iskola  közművesítés </t>
  </si>
  <si>
    <t xml:space="preserve">Vállalkozási környezet javítása </t>
  </si>
  <si>
    <t>Bérleti díj (csatornahálózat, ivóvízhálózat, víztorony)</t>
  </si>
  <si>
    <t xml:space="preserve">Pályázatok visszatérülése </t>
  </si>
  <si>
    <t>Vagyon működésből fejlesztésre átkezelt</t>
  </si>
  <si>
    <t>Hitelfelvételekből visszatérülés</t>
  </si>
  <si>
    <t xml:space="preserve">Utak helyreállítása 2019.I. (hitel.rend. áll.) </t>
  </si>
  <si>
    <t xml:space="preserve">Sághy konyha felújítás </t>
  </si>
  <si>
    <t xml:space="preserve">Körforgalom Arany J.-Vég u.- Fő u. (BM pályázat) </t>
  </si>
  <si>
    <t>Óvodák játszóeszközök beszerzése</t>
  </si>
  <si>
    <t>2026. évi</t>
  </si>
  <si>
    <t>Intézményi fejlesztések vis maior keret</t>
  </si>
  <si>
    <t>Energetikai beruházások</t>
  </si>
  <si>
    <t xml:space="preserve">Ipari Park terület közműfejlesztés légkábel kiváltás és kapacitásnövelés </t>
  </si>
</sst>
</file>

<file path=xl/styles.xml><?xml version="1.0" encoding="utf-8"?>
<styleSheet xmlns="http://schemas.openxmlformats.org/spreadsheetml/2006/main">
  <fonts count="29">
    <font>
      <sz val="10"/>
      <name val="Arial CE"/>
      <charset val="238"/>
    </font>
    <font>
      <sz val="11"/>
      <name val="Times New Roman"/>
      <family val="1"/>
      <charset val="238"/>
    </font>
    <font>
      <sz val="12"/>
      <name val="Times New Roman"/>
      <family val="1"/>
    </font>
    <font>
      <b/>
      <sz val="12"/>
      <name val="Times New Roman"/>
      <family val="1"/>
      <charset val="238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sz val="11"/>
      <name val="Arial CE"/>
      <charset val="238"/>
    </font>
    <font>
      <sz val="9"/>
      <name val="Times New Roman"/>
      <family val="1"/>
    </font>
    <font>
      <b/>
      <sz val="9"/>
      <name val="Times New Roman"/>
      <family val="1"/>
    </font>
    <font>
      <sz val="9"/>
      <name val="Arial CE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8"/>
      <name val="Arial CE"/>
      <charset val="238"/>
    </font>
    <font>
      <b/>
      <sz val="11"/>
      <name val="Times New Roman"/>
      <family val="1"/>
      <charset val="238"/>
    </font>
    <font>
      <b/>
      <sz val="10.5"/>
      <name val="Times New Roman"/>
      <family val="1"/>
    </font>
    <font>
      <sz val="10.5"/>
      <name val="Times New Roman"/>
      <family val="1"/>
    </font>
    <font>
      <sz val="9.5"/>
      <name val="Arial CE"/>
      <charset val="238"/>
    </font>
    <font>
      <b/>
      <sz val="9.5"/>
      <name val="Arial CE"/>
      <charset val="238"/>
    </font>
    <font>
      <sz val="10.5"/>
      <name val="Times New Roman"/>
      <family val="1"/>
      <charset val="238"/>
    </font>
    <font>
      <b/>
      <sz val="10.5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0" fontId="4" fillId="0" borderId="4" xfId="0" applyFont="1" applyBorder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wrapText="1"/>
    </xf>
    <xf numFmtId="0" fontId="11" fillId="0" borderId="3" xfId="0" applyFont="1" applyBorder="1" applyAlignment="1">
      <alignment vertical="center" wrapText="1"/>
    </xf>
    <xf numFmtId="0" fontId="12" fillId="0" borderId="5" xfId="0" applyFont="1" applyBorder="1" applyAlignment="1">
      <alignment horizontal="right" vertical="center"/>
    </xf>
    <xf numFmtId="0" fontId="12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/>
    </xf>
    <xf numFmtId="0" fontId="11" fillId="0" borderId="3" xfId="0" applyFont="1" applyBorder="1" applyAlignment="1">
      <alignment horizontal="left" vertical="center" wrapText="1" indent="2"/>
    </xf>
    <xf numFmtId="3" fontId="11" fillId="0" borderId="3" xfId="0" applyNumberFormat="1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right" vertical="center"/>
    </xf>
    <xf numFmtId="0" fontId="11" fillId="0" borderId="3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center" wrapText="1"/>
    </xf>
    <xf numFmtId="0" fontId="12" fillId="0" borderId="8" xfId="0" applyFont="1" applyBorder="1" applyAlignment="1">
      <alignment horizontal="right" vertical="center"/>
    </xf>
    <xf numFmtId="0" fontId="12" fillId="0" borderId="9" xfId="0" applyFont="1" applyBorder="1" applyAlignment="1">
      <alignment horizontal="justify" vertical="center" wrapText="1"/>
    </xf>
    <xf numFmtId="3" fontId="12" fillId="0" borderId="9" xfId="0" applyNumberFormat="1" applyFont="1" applyBorder="1" applyAlignment="1">
      <alignment horizontal="right" vertical="center" wrapText="1"/>
    </xf>
    <xf numFmtId="0" fontId="12" fillId="0" borderId="9" xfId="0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12" fillId="0" borderId="10" xfId="0" applyFont="1" applyBorder="1" applyAlignment="1">
      <alignment horizontal="justify" vertical="center" wrapText="1"/>
    </xf>
    <xf numFmtId="0" fontId="11" fillId="0" borderId="3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2" fillId="0" borderId="12" xfId="0" applyFont="1" applyBorder="1" applyAlignment="1">
      <alignment horizontal="justify" vertical="center" wrapText="1"/>
    </xf>
    <xf numFmtId="0" fontId="12" fillId="0" borderId="13" xfId="0" applyFont="1" applyBorder="1" applyAlignment="1">
      <alignment horizontal="right" vertical="center"/>
    </xf>
    <xf numFmtId="0" fontId="12" fillId="0" borderId="14" xfId="0" applyFont="1" applyBorder="1" applyAlignment="1">
      <alignment horizontal="justify" vertical="center" wrapText="1"/>
    </xf>
    <xf numFmtId="3" fontId="12" fillId="0" borderId="14" xfId="0" applyNumberFormat="1" applyFont="1" applyBorder="1" applyAlignment="1">
      <alignment vertical="center"/>
    </xf>
    <xf numFmtId="0" fontId="12" fillId="0" borderId="14" xfId="0" applyFont="1" applyBorder="1" applyAlignment="1">
      <alignment horizontal="right" vertical="center" wrapText="1"/>
    </xf>
    <xf numFmtId="0" fontId="12" fillId="0" borderId="15" xfId="0" applyFont="1" applyBorder="1" applyAlignment="1">
      <alignment horizontal="justify" vertical="center" wrapText="1"/>
    </xf>
    <xf numFmtId="0" fontId="12" fillId="0" borderId="5" xfId="0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3" fontId="11" fillId="0" borderId="9" xfId="0" applyNumberFormat="1" applyFont="1" applyBorder="1" applyAlignment="1">
      <alignment vertical="center"/>
    </xf>
    <xf numFmtId="3" fontId="11" fillId="0" borderId="16" xfId="0" applyNumberFormat="1" applyFont="1" applyBorder="1" applyAlignment="1">
      <alignment horizontal="right" vertical="center" wrapText="1"/>
    </xf>
    <xf numFmtId="0" fontId="11" fillId="0" borderId="17" xfId="0" applyFont="1" applyBorder="1" applyAlignment="1">
      <alignment vertical="center"/>
    </xf>
    <xf numFmtId="0" fontId="15" fillId="0" borderId="3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6" fillId="0" borderId="0" xfId="0" applyFont="1" applyAlignment="1">
      <alignment vertical="center"/>
    </xf>
    <xf numFmtId="0" fontId="17" fillId="0" borderId="0" xfId="0" applyFont="1"/>
    <xf numFmtId="0" fontId="17" fillId="0" borderId="3" xfId="0" applyFont="1" applyBorder="1" applyAlignment="1">
      <alignment horizontal="center"/>
    </xf>
    <xf numFmtId="0" fontId="0" fillId="0" borderId="0" xfId="0" applyBorder="1"/>
    <xf numFmtId="0" fontId="0" fillId="0" borderId="18" xfId="0" applyBorder="1"/>
    <xf numFmtId="0" fontId="20" fillId="0" borderId="3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 wrapText="1"/>
    </xf>
    <xf numFmtId="3" fontId="23" fillId="0" borderId="16" xfId="0" applyNumberFormat="1" applyFont="1" applyBorder="1"/>
    <xf numFmtId="0" fontId="23" fillId="0" borderId="18" xfId="0" applyFont="1" applyBorder="1"/>
    <xf numFmtId="0" fontId="24" fillId="0" borderId="3" xfId="0" applyFont="1" applyBorder="1" applyAlignment="1">
      <alignment horizontal="center"/>
    </xf>
    <xf numFmtId="3" fontId="21" fillId="0" borderId="23" xfId="0" applyNumberFormat="1" applyFont="1" applyBorder="1" applyAlignment="1">
      <alignment vertical="center" wrapText="1"/>
    </xf>
    <xf numFmtId="3" fontId="22" fillId="0" borderId="23" xfId="0" applyNumberFormat="1" applyFont="1" applyBorder="1" applyAlignment="1">
      <alignment vertical="center" wrapText="1"/>
    </xf>
    <xf numFmtId="3" fontId="21" fillId="0" borderId="23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3" fontId="22" fillId="0" borderId="19" xfId="0" applyNumberFormat="1" applyFont="1" applyBorder="1" applyAlignment="1">
      <alignment horizontal="right" vertical="center" wrapText="1"/>
    </xf>
    <xf numFmtId="3" fontId="22" fillId="0" borderId="19" xfId="0" applyNumberFormat="1" applyFont="1" applyBorder="1" applyAlignment="1">
      <alignment vertical="center" wrapText="1"/>
    </xf>
    <xf numFmtId="3" fontId="25" fillId="0" borderId="19" xfId="0" applyNumberFormat="1" applyFont="1" applyBorder="1" applyAlignment="1">
      <alignment vertical="center" wrapText="1"/>
    </xf>
    <xf numFmtId="3" fontId="21" fillId="0" borderId="19" xfId="0" applyNumberFormat="1" applyFont="1" applyBorder="1" applyAlignment="1">
      <alignment vertical="center" wrapText="1"/>
    </xf>
    <xf numFmtId="3" fontId="22" fillId="0" borderId="20" xfId="0" applyNumberFormat="1" applyFont="1" applyBorder="1" applyAlignment="1">
      <alignment vertical="center" wrapText="1"/>
    </xf>
    <xf numFmtId="3" fontId="22" fillId="0" borderId="25" xfId="0" applyNumberFormat="1" applyFont="1" applyBorder="1" applyAlignment="1">
      <alignment vertical="center" wrapText="1"/>
    </xf>
    <xf numFmtId="0" fontId="20" fillId="0" borderId="3" xfId="0" applyFont="1" applyBorder="1" applyAlignment="1">
      <alignment wrapText="1"/>
    </xf>
    <xf numFmtId="3" fontId="26" fillId="0" borderId="23" xfId="0" applyNumberFormat="1" applyFont="1" applyBorder="1" applyAlignment="1">
      <alignment vertical="center" wrapText="1"/>
    </xf>
    <xf numFmtId="0" fontId="27" fillId="0" borderId="12" xfId="0" applyFont="1" applyBorder="1" applyAlignment="1">
      <alignment vertical="center"/>
    </xf>
    <xf numFmtId="3" fontId="25" fillId="0" borderId="26" xfId="0" applyNumberFormat="1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3" fontId="22" fillId="0" borderId="19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3" fontId="4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3" fontId="25" fillId="0" borderId="4" xfId="0" applyNumberFormat="1" applyFont="1" applyBorder="1" applyAlignment="1">
      <alignment vertical="center" wrapText="1"/>
    </xf>
    <xf numFmtId="0" fontId="28" fillId="0" borderId="4" xfId="0" applyFont="1" applyBorder="1" applyAlignment="1">
      <alignment horizontal="center" vertical="center" wrapText="1"/>
    </xf>
    <xf numFmtId="3" fontId="26" fillId="0" borderId="23" xfId="0" applyNumberFormat="1" applyFont="1" applyBorder="1" applyAlignment="1">
      <alignment horizontal="right" vertical="center" wrapText="1"/>
    </xf>
    <xf numFmtId="0" fontId="16" fillId="0" borderId="3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3" fontId="21" fillId="0" borderId="23" xfId="0" applyNumberFormat="1" applyFont="1" applyBorder="1" applyAlignment="1">
      <alignment horizontal="right" vertical="center" wrapText="1"/>
    </xf>
    <xf numFmtId="0" fontId="25" fillId="0" borderId="3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3" fontId="23" fillId="0" borderId="3" xfId="0" applyNumberFormat="1" applyFont="1" applyBorder="1"/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16" xfId="0" applyBorder="1"/>
    <xf numFmtId="0" fontId="17" fillId="0" borderId="13" xfId="0" applyFont="1" applyBorder="1"/>
    <xf numFmtId="3" fontId="24" fillId="0" borderId="14" xfId="0" applyNumberFormat="1" applyFont="1" applyBorder="1"/>
    <xf numFmtId="3" fontId="24" fillId="0" borderId="21" xfId="0" applyNumberFormat="1" applyFont="1" applyBorder="1"/>
    <xf numFmtId="0" fontId="17" fillId="0" borderId="13" xfId="0" applyFont="1" applyBorder="1" applyAlignment="1">
      <alignment horizontal="center"/>
    </xf>
    <xf numFmtId="3" fontId="24" fillId="0" borderId="14" xfId="0" applyNumberFormat="1" applyFont="1" applyBorder="1" applyAlignment="1">
      <alignment horizontal="center"/>
    </xf>
    <xf numFmtId="0" fontId="17" fillId="0" borderId="13" xfId="0" applyFont="1" applyFill="1" applyBorder="1"/>
    <xf numFmtId="0" fontId="17" fillId="0" borderId="13" xfId="0" applyFont="1" applyFill="1" applyBorder="1" applyAlignment="1">
      <alignment horizontal="center"/>
    </xf>
    <xf numFmtId="0" fontId="23" fillId="0" borderId="31" xfId="0" applyFont="1" applyBorder="1"/>
    <xf numFmtId="3" fontId="25" fillId="0" borderId="23" xfId="0" applyNumberFormat="1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3" fontId="28" fillId="0" borderId="7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 wrapText="1"/>
    </xf>
    <xf numFmtId="0" fontId="22" fillId="0" borderId="3" xfId="0" applyFont="1" applyBorder="1" applyAlignment="1">
      <alignment vertical="center" wrapText="1"/>
    </xf>
    <xf numFmtId="0" fontId="13" fillId="0" borderId="24" xfId="0" applyFont="1" applyBorder="1" applyAlignment="1">
      <alignment horizontal="center" vertical="center" wrapText="1"/>
    </xf>
    <xf numFmtId="3" fontId="11" fillId="0" borderId="23" xfId="0" applyNumberFormat="1" applyFont="1" applyBorder="1" applyAlignment="1">
      <alignment vertical="center"/>
    </xf>
    <xf numFmtId="3" fontId="12" fillId="0" borderId="23" xfId="0" applyNumberFormat="1" applyFont="1" applyBorder="1" applyAlignment="1">
      <alignment vertical="center"/>
    </xf>
    <xf numFmtId="3" fontId="11" fillId="0" borderId="25" xfId="0" applyNumberFormat="1" applyFont="1" applyBorder="1" applyAlignment="1">
      <alignment vertical="center"/>
    </xf>
    <xf numFmtId="0" fontId="11" fillId="0" borderId="32" xfId="0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3" fontId="12" fillId="0" borderId="33" xfId="0" applyNumberFormat="1" applyFont="1" applyBorder="1" applyAlignment="1">
      <alignment vertical="center"/>
    </xf>
    <xf numFmtId="3" fontId="12" fillId="0" borderId="34" xfId="0" applyNumberFormat="1" applyFont="1" applyBorder="1" applyAlignment="1">
      <alignment vertical="center"/>
    </xf>
    <xf numFmtId="0" fontId="12" fillId="0" borderId="32" xfId="0" applyFont="1" applyBorder="1" applyAlignment="1">
      <alignment vertical="center"/>
    </xf>
    <xf numFmtId="3" fontId="27" fillId="0" borderId="25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vertical="center"/>
    </xf>
    <xf numFmtId="3" fontId="12" fillId="0" borderId="7" xfId="0" applyNumberFormat="1" applyFont="1" applyBorder="1" applyAlignment="1">
      <alignment vertical="center"/>
    </xf>
    <xf numFmtId="3" fontId="11" fillId="0" borderId="27" xfId="0" applyNumberFormat="1" applyFont="1" applyBorder="1" applyAlignment="1">
      <alignment vertical="center"/>
    </xf>
    <xf numFmtId="0" fontId="11" fillId="0" borderId="29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3" fontId="12" fillId="0" borderId="36" xfId="0" applyNumberFormat="1" applyFont="1" applyBorder="1" applyAlignment="1">
      <alignment vertical="center"/>
    </xf>
    <xf numFmtId="3" fontId="12" fillId="0" borderId="35" xfId="0" applyNumberFormat="1" applyFont="1" applyBorder="1" applyAlignment="1">
      <alignment vertical="center"/>
    </xf>
    <xf numFmtId="0" fontId="12" fillId="0" borderId="29" xfId="0" applyFont="1" applyBorder="1" applyAlignment="1">
      <alignment vertical="center"/>
    </xf>
    <xf numFmtId="3" fontId="27" fillId="0" borderId="27" xfId="0" applyNumberFormat="1" applyFont="1" applyBorder="1" applyAlignment="1">
      <alignment horizontal="center" vertical="center"/>
    </xf>
    <xf numFmtId="3" fontId="11" fillId="0" borderId="3" xfId="0" applyNumberFormat="1" applyFont="1" applyBorder="1" applyAlignment="1">
      <alignment vertical="center"/>
    </xf>
    <xf numFmtId="3" fontId="12" fillId="0" borderId="3" xfId="0" applyNumberFormat="1" applyFont="1" applyBorder="1" applyAlignment="1">
      <alignment vertical="center"/>
    </xf>
    <xf numFmtId="0" fontId="11" fillId="0" borderId="37" xfId="0" applyFont="1" applyBorder="1" applyAlignment="1">
      <alignment vertical="center"/>
    </xf>
    <xf numFmtId="3" fontId="12" fillId="0" borderId="16" xfId="0" applyNumberFormat="1" applyFont="1" applyBorder="1" applyAlignment="1">
      <alignment vertical="center"/>
    </xf>
    <xf numFmtId="0" fontId="12" fillId="0" borderId="37" xfId="0" applyFont="1" applyBorder="1" applyAlignment="1">
      <alignment vertical="center"/>
    </xf>
    <xf numFmtId="3" fontId="27" fillId="0" borderId="9" xfId="0" applyNumberFormat="1" applyFont="1" applyBorder="1" applyAlignment="1">
      <alignment horizontal="center" vertical="center"/>
    </xf>
    <xf numFmtId="3" fontId="21" fillId="0" borderId="26" xfId="0" applyNumberFormat="1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8" fillId="0" borderId="22" xfId="0" applyFont="1" applyBorder="1" applyAlignment="1"/>
    <xf numFmtId="0" fontId="0" fillId="0" borderId="18" xfId="0" applyBorder="1" applyAlignment="1"/>
    <xf numFmtId="0" fontId="0" fillId="0" borderId="29" xfId="0" applyBorder="1" applyAlignment="1"/>
    <xf numFmtId="0" fontId="18" fillId="0" borderId="11" xfId="0" applyFont="1" applyBorder="1" applyAlignment="1"/>
    <xf numFmtId="0" fontId="0" fillId="0" borderId="28" xfId="0" applyBorder="1" applyAlignment="1"/>
    <xf numFmtId="0" fontId="0" fillId="0" borderId="7" xfId="0" applyBorder="1" applyAlignment="1"/>
    <xf numFmtId="0" fontId="18" fillId="0" borderId="10" xfId="0" applyFont="1" applyBorder="1" applyAlignment="1"/>
    <xf numFmtId="0" fontId="0" fillId="0" borderId="30" xfId="0" applyBorder="1" applyAlignment="1"/>
    <xf numFmtId="0" fontId="0" fillId="0" borderId="6" xfId="0" applyBorder="1" applyAlignment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view="pageLayout" topLeftCell="C4" zoomScaleSheetLayoutView="89" workbookViewId="0">
      <selection activeCell="I17" sqref="I17"/>
    </sheetView>
  </sheetViews>
  <sheetFormatPr defaultRowHeight="15.75"/>
  <cols>
    <col min="1" max="1" width="3.85546875" style="1" customWidth="1"/>
    <col min="2" max="2" width="46.42578125" style="1" customWidth="1"/>
    <col min="3" max="5" width="13.140625" style="1" customWidth="1"/>
    <col min="6" max="6" width="3.85546875" style="1" customWidth="1"/>
    <col min="7" max="7" width="35.5703125" style="1" customWidth="1"/>
    <col min="8" max="10" width="12.85546875" style="1" customWidth="1"/>
    <col min="11" max="16384" width="9.140625" style="1"/>
  </cols>
  <sheetData>
    <row r="1" spans="1:10" ht="28.5" customHeight="1">
      <c r="A1" s="25" t="s">
        <v>9</v>
      </c>
      <c r="B1" s="26" t="s">
        <v>12</v>
      </c>
      <c r="C1" s="27" t="s">
        <v>147</v>
      </c>
      <c r="D1" s="27" t="s">
        <v>163</v>
      </c>
      <c r="E1" s="27" t="s">
        <v>179</v>
      </c>
      <c r="F1" s="28" t="s">
        <v>9</v>
      </c>
      <c r="G1" s="26" t="s">
        <v>15</v>
      </c>
      <c r="H1" s="27" t="s">
        <v>147</v>
      </c>
      <c r="I1" s="130" t="s">
        <v>163</v>
      </c>
      <c r="J1" s="120" t="s">
        <v>179</v>
      </c>
    </row>
    <row r="2" spans="1:10">
      <c r="A2" s="29" t="s">
        <v>10</v>
      </c>
      <c r="B2" s="24" t="s">
        <v>87</v>
      </c>
      <c r="C2" s="31">
        <v>38128000</v>
      </c>
      <c r="D2" s="31">
        <v>32655840</v>
      </c>
      <c r="E2" s="31">
        <v>39810000</v>
      </c>
      <c r="F2" s="32" t="s">
        <v>10</v>
      </c>
      <c r="G2" s="24" t="s">
        <v>53</v>
      </c>
      <c r="H2" s="140">
        <v>1482642014</v>
      </c>
      <c r="I2" s="131">
        <v>1997189308</v>
      </c>
      <c r="J2" s="121">
        <v>2227957128</v>
      </c>
    </row>
    <row r="3" spans="1:10">
      <c r="A3" s="29" t="s">
        <v>10</v>
      </c>
      <c r="B3" s="24" t="s">
        <v>88</v>
      </c>
      <c r="C3" s="31">
        <v>20000000</v>
      </c>
      <c r="D3" s="31"/>
      <c r="E3" s="31">
        <v>26500000</v>
      </c>
      <c r="F3" s="32" t="s">
        <v>10</v>
      </c>
      <c r="G3" s="24" t="s">
        <v>101</v>
      </c>
      <c r="H3" s="131">
        <v>227760105</v>
      </c>
      <c r="I3" s="131">
        <v>247705649</v>
      </c>
      <c r="J3" s="121">
        <v>271453048</v>
      </c>
    </row>
    <row r="4" spans="1:10">
      <c r="A4" s="29" t="s">
        <v>10</v>
      </c>
      <c r="B4" s="24" t="s">
        <v>157</v>
      </c>
      <c r="C4" s="31">
        <v>66630343</v>
      </c>
      <c r="D4" s="31">
        <v>106564002</v>
      </c>
      <c r="E4" s="31">
        <v>0</v>
      </c>
      <c r="F4" s="32" t="s">
        <v>10</v>
      </c>
      <c r="G4" s="24" t="s">
        <v>54</v>
      </c>
      <c r="H4" s="140">
        <v>1283919034</v>
      </c>
      <c r="I4" s="131">
        <v>1323734609</v>
      </c>
      <c r="J4" s="121">
        <v>1888201446</v>
      </c>
    </row>
    <row r="5" spans="1:10">
      <c r="A5" s="29" t="s">
        <v>10</v>
      </c>
      <c r="B5" s="24" t="s">
        <v>47</v>
      </c>
      <c r="C5" s="31"/>
      <c r="D5" s="31"/>
      <c r="E5" s="31"/>
      <c r="F5" s="32" t="s">
        <v>10</v>
      </c>
      <c r="G5" s="24" t="s">
        <v>17</v>
      </c>
      <c r="H5" s="140">
        <v>146571244</v>
      </c>
      <c r="I5" s="131">
        <v>185541374</v>
      </c>
      <c r="J5" s="121">
        <v>228885015</v>
      </c>
    </row>
    <row r="6" spans="1:10">
      <c r="A6" s="29" t="s">
        <v>10</v>
      </c>
      <c r="B6" s="24" t="s">
        <v>18</v>
      </c>
      <c r="C6" s="31">
        <v>165090000</v>
      </c>
      <c r="D6" s="31">
        <v>164000000</v>
      </c>
      <c r="E6" s="31">
        <v>178700000</v>
      </c>
      <c r="F6" s="32" t="s">
        <v>10</v>
      </c>
      <c r="G6" s="33" t="s">
        <v>8</v>
      </c>
      <c r="H6" s="140">
        <v>30800000</v>
      </c>
      <c r="I6" s="131">
        <v>36000000</v>
      </c>
      <c r="J6" s="121">
        <v>44800000</v>
      </c>
    </row>
    <row r="7" spans="1:10">
      <c r="A7" s="34" t="s">
        <v>10</v>
      </c>
      <c r="B7" s="24" t="s">
        <v>81</v>
      </c>
      <c r="C7" s="31">
        <v>1261431249</v>
      </c>
      <c r="D7" s="31">
        <v>1454360328</v>
      </c>
      <c r="E7" s="31">
        <v>1813813132</v>
      </c>
      <c r="F7" s="32" t="s">
        <v>10</v>
      </c>
      <c r="G7" s="33" t="s">
        <v>16</v>
      </c>
      <c r="H7" s="140">
        <v>6000000</v>
      </c>
      <c r="I7" s="131">
        <v>6236000</v>
      </c>
      <c r="J7" s="121">
        <v>28496000</v>
      </c>
    </row>
    <row r="8" spans="1:10">
      <c r="A8" s="34" t="s">
        <v>10</v>
      </c>
      <c r="B8" s="24" t="s">
        <v>158</v>
      </c>
      <c r="C8" s="31">
        <v>839000000</v>
      </c>
      <c r="D8" s="31">
        <v>925242408</v>
      </c>
      <c r="E8" s="31">
        <v>1250000000</v>
      </c>
      <c r="F8" s="32" t="s">
        <v>10</v>
      </c>
      <c r="G8" s="33" t="s">
        <v>49</v>
      </c>
      <c r="H8" s="140">
        <v>200000000</v>
      </c>
      <c r="I8" s="131">
        <v>450000000</v>
      </c>
      <c r="J8" s="121">
        <v>400000000</v>
      </c>
    </row>
    <row r="9" spans="1:10">
      <c r="A9" s="34" t="s">
        <v>10</v>
      </c>
      <c r="B9" s="24" t="s">
        <v>6</v>
      </c>
      <c r="C9" s="31">
        <v>371256298</v>
      </c>
      <c r="D9" s="31">
        <v>379501883</v>
      </c>
      <c r="E9" s="31">
        <v>522645963</v>
      </c>
      <c r="F9" s="32" t="s">
        <v>10</v>
      </c>
      <c r="G9" s="33" t="s">
        <v>20</v>
      </c>
      <c r="H9" s="140"/>
      <c r="I9" s="131"/>
      <c r="J9" s="121"/>
    </row>
    <row r="10" spans="1:10">
      <c r="A10" s="34" t="s">
        <v>10</v>
      </c>
      <c r="B10" s="24" t="s">
        <v>7</v>
      </c>
      <c r="C10" s="31">
        <v>416156507</v>
      </c>
      <c r="D10" s="31">
        <v>680133654</v>
      </c>
      <c r="E10" s="31">
        <v>696343517</v>
      </c>
      <c r="F10" s="32"/>
      <c r="G10" s="35"/>
      <c r="H10" s="140"/>
      <c r="I10" s="131"/>
      <c r="J10" s="121"/>
    </row>
    <row r="11" spans="1:10">
      <c r="A11" s="34" t="s">
        <v>10</v>
      </c>
      <c r="B11" s="24" t="s">
        <v>50</v>
      </c>
      <c r="C11" s="31"/>
      <c r="D11" s="31"/>
      <c r="E11" s="31"/>
      <c r="F11" s="32" t="s">
        <v>19</v>
      </c>
      <c r="G11" s="36" t="s">
        <v>1</v>
      </c>
      <c r="H11" s="141">
        <f>SUM(H1:H10)</f>
        <v>3377692397</v>
      </c>
      <c r="I11" s="132">
        <f>SUM(I1:I10)</f>
        <v>4246406940</v>
      </c>
      <c r="J11" s="122">
        <f>SUM(J1:J10)</f>
        <v>5089792637</v>
      </c>
    </row>
    <row r="12" spans="1:10">
      <c r="A12" s="34"/>
      <c r="B12" s="24" t="s">
        <v>80</v>
      </c>
      <c r="C12" s="31"/>
      <c r="D12" s="31"/>
      <c r="E12" s="31"/>
      <c r="F12" s="32" t="s">
        <v>19</v>
      </c>
      <c r="G12" s="36"/>
      <c r="H12" s="141"/>
      <c r="I12" s="132"/>
      <c r="J12" s="122"/>
    </row>
    <row r="13" spans="1:10" ht="16.5" customHeight="1">
      <c r="A13" s="34" t="s">
        <v>10</v>
      </c>
      <c r="B13" s="60" t="s">
        <v>177</v>
      </c>
      <c r="C13" s="31"/>
      <c r="D13" s="31">
        <v>53948825</v>
      </c>
      <c r="E13" s="31">
        <v>59484025</v>
      </c>
      <c r="F13" s="32" t="s">
        <v>19</v>
      </c>
      <c r="G13" s="30" t="s">
        <v>19</v>
      </c>
      <c r="H13" s="140"/>
      <c r="I13" s="131"/>
      <c r="J13" s="121"/>
    </row>
    <row r="14" spans="1:10">
      <c r="A14" s="34" t="s">
        <v>10</v>
      </c>
      <c r="B14" s="35" t="s">
        <v>34</v>
      </c>
      <c r="C14" s="31">
        <v>200000000</v>
      </c>
      <c r="D14" s="31">
        <v>450000000</v>
      </c>
      <c r="E14" s="31">
        <v>400000000</v>
      </c>
      <c r="F14" s="32"/>
      <c r="G14" s="36" t="s">
        <v>19</v>
      </c>
      <c r="H14" s="140"/>
      <c r="I14" s="131"/>
      <c r="J14" s="121"/>
    </row>
    <row r="15" spans="1:10" ht="16.5" thickBot="1">
      <c r="A15" s="37"/>
      <c r="B15" s="38" t="s">
        <v>0</v>
      </c>
      <c r="C15" s="39">
        <f>SUM(C2:C14)</f>
        <v>3377692397</v>
      </c>
      <c r="D15" s="39">
        <f>SUM(D2:D14)</f>
        <v>4246406940</v>
      </c>
      <c r="E15" s="39">
        <f>SUM(E2:E14)</f>
        <v>4987296637</v>
      </c>
      <c r="F15" s="40"/>
      <c r="G15" s="38"/>
      <c r="H15" s="57"/>
      <c r="I15" s="133"/>
      <c r="J15" s="123"/>
    </row>
    <row r="16" spans="1:10">
      <c r="A16" s="25" t="s">
        <v>11</v>
      </c>
      <c r="B16" s="26" t="s">
        <v>13</v>
      </c>
      <c r="C16" s="41"/>
      <c r="D16" s="41"/>
      <c r="E16" s="41"/>
      <c r="F16" s="28" t="s">
        <v>11</v>
      </c>
      <c r="G16" s="42" t="s">
        <v>14</v>
      </c>
      <c r="H16" s="142"/>
      <c r="I16" s="134"/>
      <c r="J16" s="124"/>
    </row>
    <row r="17" spans="1:10">
      <c r="A17" s="34" t="s">
        <v>10</v>
      </c>
      <c r="B17" s="24" t="s">
        <v>35</v>
      </c>
      <c r="C17" s="31">
        <v>34000000</v>
      </c>
      <c r="D17" s="31">
        <v>335061938</v>
      </c>
      <c r="E17" s="31"/>
      <c r="F17" s="32" t="s">
        <v>10</v>
      </c>
      <c r="G17" s="62" t="s">
        <v>22</v>
      </c>
      <c r="H17" s="140">
        <v>350000000</v>
      </c>
      <c r="I17" s="131">
        <v>496883286</v>
      </c>
      <c r="J17" s="121">
        <v>243000000</v>
      </c>
    </row>
    <row r="18" spans="1:10" ht="28.5" customHeight="1">
      <c r="A18" s="34" t="s">
        <v>10</v>
      </c>
      <c r="B18" s="24" t="s">
        <v>38</v>
      </c>
      <c r="C18" s="31">
        <v>240000000</v>
      </c>
      <c r="D18" s="31">
        <v>200000000</v>
      </c>
      <c r="E18" s="31">
        <v>222000000</v>
      </c>
      <c r="F18" s="32" t="s">
        <v>10</v>
      </c>
      <c r="G18" s="62" t="s">
        <v>181</v>
      </c>
      <c r="H18" s="140">
        <v>7000000</v>
      </c>
      <c r="I18" s="131">
        <v>7000000</v>
      </c>
      <c r="J18" s="121">
        <v>5000000</v>
      </c>
    </row>
    <row r="19" spans="1:10" ht="25.5">
      <c r="A19" s="34" t="s">
        <v>10</v>
      </c>
      <c r="B19" s="24" t="s">
        <v>140</v>
      </c>
      <c r="C19" s="31"/>
      <c r="D19" s="31">
        <v>7000000</v>
      </c>
      <c r="E19" s="31">
        <v>7000000</v>
      </c>
      <c r="F19" s="32" t="s">
        <v>10</v>
      </c>
      <c r="G19" s="62" t="s">
        <v>82</v>
      </c>
      <c r="H19" s="140">
        <v>8000000</v>
      </c>
      <c r="I19" s="131">
        <v>8000000</v>
      </c>
      <c r="J19" s="121">
        <v>5000000</v>
      </c>
    </row>
    <row r="20" spans="1:10">
      <c r="A20" s="34" t="s">
        <v>10</v>
      </c>
      <c r="B20" s="24" t="s">
        <v>180</v>
      </c>
      <c r="C20" s="31">
        <v>8000000</v>
      </c>
      <c r="D20" s="31">
        <v>8000000</v>
      </c>
      <c r="E20" s="31"/>
      <c r="F20" s="32" t="s">
        <v>10</v>
      </c>
      <c r="G20" s="62" t="s">
        <v>89</v>
      </c>
      <c r="H20" s="140">
        <v>62500000</v>
      </c>
      <c r="I20" s="131">
        <v>309826446</v>
      </c>
      <c r="J20" s="121"/>
    </row>
    <row r="21" spans="1:10">
      <c r="A21" s="34" t="s">
        <v>10</v>
      </c>
      <c r="B21" s="24" t="s">
        <v>21</v>
      </c>
      <c r="C21" s="31">
        <v>118090000</v>
      </c>
      <c r="D21" s="31">
        <v>210394202</v>
      </c>
      <c r="E21" s="31">
        <v>163000000</v>
      </c>
      <c r="F21" s="32" t="s">
        <v>10</v>
      </c>
      <c r="G21" s="62" t="s">
        <v>121</v>
      </c>
      <c r="H21" s="140">
        <v>34000000</v>
      </c>
      <c r="I21" s="131">
        <v>36504000</v>
      </c>
      <c r="J21" s="121">
        <v>36504000</v>
      </c>
    </row>
    <row r="22" spans="1:10">
      <c r="A22" s="34" t="s">
        <v>10</v>
      </c>
      <c r="B22" s="24" t="s">
        <v>141</v>
      </c>
      <c r="C22" s="31"/>
      <c r="D22" s="31"/>
      <c r="E22" s="31"/>
      <c r="F22" s="32" t="s">
        <v>10</v>
      </c>
      <c r="G22" s="62" t="s">
        <v>83</v>
      </c>
      <c r="H22" s="140">
        <v>763000</v>
      </c>
      <c r="I22" s="131"/>
      <c r="J22" s="121"/>
    </row>
    <row r="23" spans="1:10" ht="23.25" customHeight="1">
      <c r="A23" s="34" t="s">
        <v>10</v>
      </c>
      <c r="B23" s="24" t="s">
        <v>159</v>
      </c>
      <c r="C23" s="31">
        <v>41763000</v>
      </c>
      <c r="D23" s="31">
        <v>75897592</v>
      </c>
      <c r="E23" s="31"/>
      <c r="F23" s="32" t="s">
        <v>10</v>
      </c>
      <c r="G23" s="44" t="s">
        <v>55</v>
      </c>
      <c r="H23" s="43"/>
      <c r="I23" s="135"/>
      <c r="J23" s="125"/>
    </row>
    <row r="24" spans="1:10">
      <c r="A24" s="34" t="s">
        <v>10</v>
      </c>
      <c r="B24" s="61" t="s">
        <v>139</v>
      </c>
      <c r="C24" s="58">
        <v>20410000</v>
      </c>
      <c r="D24" s="58">
        <v>21860000</v>
      </c>
      <c r="E24" s="58"/>
      <c r="F24" s="32" t="s">
        <v>10</v>
      </c>
      <c r="G24" s="59" t="s">
        <v>56</v>
      </c>
      <c r="H24" s="43"/>
      <c r="I24" s="135"/>
      <c r="J24" s="125"/>
    </row>
    <row r="25" spans="1:10" ht="16.5" thickBot="1">
      <c r="A25" s="37"/>
      <c r="B25" s="38" t="s">
        <v>0</v>
      </c>
      <c r="C25" s="39">
        <f>SUM(C17:C24)</f>
        <v>462263000</v>
      </c>
      <c r="D25" s="39">
        <f>SUM(D17:D24)</f>
        <v>858213732</v>
      </c>
      <c r="E25" s="39">
        <f>SUM(E17:E24)</f>
        <v>392000000</v>
      </c>
      <c r="F25" s="40" t="s">
        <v>19</v>
      </c>
      <c r="G25" s="45" t="s">
        <v>113</v>
      </c>
      <c r="H25" s="143">
        <f>SUM(H17:H24)</f>
        <v>462263000</v>
      </c>
      <c r="I25" s="136">
        <f>SUM(I17:I24)</f>
        <v>858213732</v>
      </c>
      <c r="J25" s="126">
        <f>SUM(J17:J24)</f>
        <v>289504000</v>
      </c>
    </row>
    <row r="26" spans="1:10" ht="16.5" thickBot="1">
      <c r="A26" s="46"/>
      <c r="B26" s="47" t="s">
        <v>3</v>
      </c>
      <c r="C26" s="48">
        <f>SUM(C15+C25)</f>
        <v>3839955397</v>
      </c>
      <c r="D26" s="48">
        <f>SUM(D15+D25)</f>
        <v>5104620672</v>
      </c>
      <c r="E26" s="48">
        <f>SUM(E15+E25)</f>
        <v>5379296637</v>
      </c>
      <c r="F26" s="49"/>
      <c r="G26" s="50" t="s">
        <v>4</v>
      </c>
      <c r="H26" s="48">
        <f>SUM(H25+H11)</f>
        <v>3839955397</v>
      </c>
      <c r="I26" s="137">
        <f>SUM(I25+I11)</f>
        <v>5104620672</v>
      </c>
      <c r="J26" s="127">
        <f>SUM(J25+J11)</f>
        <v>5379296637</v>
      </c>
    </row>
    <row r="27" spans="1:10" s="2" customFormat="1">
      <c r="A27" s="51"/>
      <c r="B27" s="26" t="s">
        <v>39</v>
      </c>
      <c r="C27" s="52">
        <f>C28+C29+C30+C31+C32</f>
        <v>118090000</v>
      </c>
      <c r="D27" s="52">
        <f>D28+D29+D30+D31+D32</f>
        <v>210394202</v>
      </c>
      <c r="E27" s="52">
        <f>E28+E29+E30+E31+E32</f>
        <v>163000000</v>
      </c>
      <c r="F27" s="53"/>
      <c r="G27" s="42" t="s">
        <v>5</v>
      </c>
      <c r="H27" s="144">
        <v>0</v>
      </c>
      <c r="I27" s="138"/>
      <c r="J27" s="128"/>
    </row>
    <row r="28" spans="1:10">
      <c r="A28" s="34" t="s">
        <v>19</v>
      </c>
      <c r="B28" s="24" t="s">
        <v>51</v>
      </c>
      <c r="C28" s="31"/>
      <c r="D28" s="31"/>
      <c r="E28" s="31"/>
      <c r="F28" s="43"/>
      <c r="G28" s="44"/>
      <c r="H28" s="43"/>
      <c r="I28" s="135"/>
      <c r="J28" s="125"/>
    </row>
    <row r="29" spans="1:10">
      <c r="A29" s="34"/>
      <c r="B29" s="24" t="s">
        <v>52</v>
      </c>
      <c r="C29" s="31"/>
      <c r="D29" s="31"/>
      <c r="E29" s="31"/>
      <c r="F29" s="43"/>
      <c r="G29" s="44"/>
      <c r="H29" s="43"/>
      <c r="I29" s="135"/>
      <c r="J29" s="125"/>
    </row>
    <row r="30" spans="1:10">
      <c r="A30" s="34" t="s">
        <v>19</v>
      </c>
      <c r="B30" s="24" t="s">
        <v>21</v>
      </c>
      <c r="C30" s="31">
        <v>118090000</v>
      </c>
      <c r="D30" s="31">
        <v>210394202</v>
      </c>
      <c r="E30" s="31">
        <v>163000000</v>
      </c>
      <c r="F30" s="43"/>
      <c r="G30" s="44"/>
      <c r="H30" s="43"/>
      <c r="I30" s="135"/>
      <c r="J30" s="125"/>
    </row>
    <row r="31" spans="1:10">
      <c r="A31" s="54"/>
      <c r="B31" s="24" t="s">
        <v>36</v>
      </c>
      <c r="C31" s="31"/>
      <c r="D31" s="31"/>
      <c r="E31" s="31"/>
      <c r="F31" s="43"/>
      <c r="G31" s="44"/>
      <c r="H31" s="43"/>
      <c r="I31" s="135"/>
      <c r="J31" s="125"/>
    </row>
    <row r="32" spans="1:10" ht="16.5" thickBot="1">
      <c r="A32" s="55"/>
      <c r="B32" s="56" t="s">
        <v>37</v>
      </c>
      <c r="C32" s="57"/>
      <c r="D32" s="57"/>
      <c r="E32" s="57">
        <v>0</v>
      </c>
      <c r="F32" s="56"/>
      <c r="G32" s="86" t="s">
        <v>100</v>
      </c>
      <c r="H32" s="145">
        <f>SUM(H26:H31)</f>
        <v>3839955397</v>
      </c>
      <c r="I32" s="139">
        <f>SUM(I26:I31)</f>
        <v>5104620672</v>
      </c>
      <c r="J32" s="129">
        <f>SUM(J26:J31)</f>
        <v>5379296637</v>
      </c>
    </row>
    <row r="34" spans="2:2">
      <c r="B34" s="63"/>
    </row>
  </sheetData>
  <phoneticPr fontId="0" type="noConversion"/>
  <printOptions horizontalCentered="1"/>
  <pageMargins left="0.23622047244094491" right="0.23622047244094491" top="0.94488188976377963" bottom="0.74803149606299213" header="0.31496062992125984" footer="0.31496062992125984"/>
  <pageSetup paperSize="9" scale="82" orientation="landscape" verticalDpi="200" r:id="rId1"/>
  <headerFooter alignWithMargins="0">
    <oddHeader>&amp;C&amp;"Times New Roman,Félkövér"&amp;13
 Csongrád Városi Önkormányzat
Működési és felhalmozási célú bevételek és kiadások mérleg 2021-2023.&amp;R
1. melléklet a ...../2023. (II. ...) önkormányzati rendelethez
Adatok Ft-ban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56"/>
  <sheetViews>
    <sheetView view="pageLayout" zoomScale="106" zoomScaleSheetLayoutView="100" zoomScalePageLayoutView="106" workbookViewId="0">
      <selection activeCell="F26" sqref="F26"/>
    </sheetView>
  </sheetViews>
  <sheetFormatPr defaultRowHeight="15"/>
  <cols>
    <col min="1" max="1" width="3.28515625" style="19" customWidth="1"/>
    <col min="2" max="2" width="34.85546875" style="5" customWidth="1"/>
    <col min="3" max="4" width="13" style="5" customWidth="1"/>
    <col min="5" max="5" width="2.5703125" style="19" customWidth="1"/>
    <col min="6" max="6" width="34.85546875" style="5" customWidth="1"/>
    <col min="7" max="8" width="12.7109375" style="5" customWidth="1"/>
    <col min="9" max="9" width="5.28515625" style="5" customWidth="1"/>
    <col min="10" max="10" width="64" style="5" customWidth="1"/>
    <col min="11" max="16384" width="9.140625" style="5"/>
  </cols>
  <sheetData>
    <row r="1" spans="1:14">
      <c r="A1" s="14"/>
      <c r="B1" s="3" t="s">
        <v>23</v>
      </c>
      <c r="C1" s="76" t="s">
        <v>163</v>
      </c>
      <c r="D1" s="76" t="s">
        <v>179</v>
      </c>
      <c r="E1" s="20"/>
      <c r="F1" s="3" t="s">
        <v>23</v>
      </c>
      <c r="G1" s="4" t="s">
        <v>163</v>
      </c>
      <c r="H1" s="4" t="s">
        <v>179</v>
      </c>
    </row>
    <row r="2" spans="1:14" s="7" customFormat="1" ht="23.25" customHeight="1">
      <c r="A2" s="15" t="s">
        <v>9</v>
      </c>
      <c r="B2" s="6" t="s">
        <v>149</v>
      </c>
      <c r="C2" s="73"/>
      <c r="D2" s="73"/>
      <c r="E2" s="21" t="s">
        <v>9</v>
      </c>
      <c r="F2" s="6" t="s">
        <v>24</v>
      </c>
      <c r="G2" s="77"/>
      <c r="H2" s="77"/>
    </row>
    <row r="3" spans="1:14" s="7" customFormat="1">
      <c r="A3" s="16" t="s">
        <v>27</v>
      </c>
      <c r="B3" s="8" t="s">
        <v>28</v>
      </c>
      <c r="C3" s="74">
        <v>110000000</v>
      </c>
      <c r="D3" s="74">
        <v>110000000</v>
      </c>
      <c r="E3" s="22" t="s">
        <v>10</v>
      </c>
      <c r="F3" s="8" t="s">
        <v>95</v>
      </c>
      <c r="G3" s="78"/>
      <c r="H3" s="78"/>
    </row>
    <row r="4" spans="1:14" s="7" customFormat="1">
      <c r="A4" s="16" t="s">
        <v>27</v>
      </c>
      <c r="B4" s="8" t="s">
        <v>102</v>
      </c>
      <c r="C4" s="74">
        <v>90000000</v>
      </c>
      <c r="D4" s="74">
        <v>90000000</v>
      </c>
      <c r="E4" s="22" t="s">
        <v>10</v>
      </c>
      <c r="F4" s="8" t="s">
        <v>25</v>
      </c>
      <c r="G4" s="78">
        <v>5000000</v>
      </c>
      <c r="H4" s="78"/>
    </row>
    <row r="5" spans="1:14" s="7" customFormat="1">
      <c r="A5" s="16" t="s">
        <v>27</v>
      </c>
      <c r="B5" s="8" t="s">
        <v>33</v>
      </c>
      <c r="C5" s="74"/>
      <c r="D5" s="74"/>
      <c r="E5" s="22" t="s">
        <v>10</v>
      </c>
      <c r="F5" s="8" t="s">
        <v>41</v>
      </c>
      <c r="G5" s="78">
        <v>3000000</v>
      </c>
      <c r="H5" s="78"/>
    </row>
    <row r="6" spans="1:14" s="7" customFormat="1" ht="30">
      <c r="A6" s="16" t="s">
        <v>27</v>
      </c>
      <c r="B6" s="8" t="s">
        <v>184</v>
      </c>
      <c r="C6" s="74"/>
      <c r="D6" s="74">
        <v>12000000</v>
      </c>
      <c r="E6" s="22" t="s">
        <v>10</v>
      </c>
      <c r="F6" s="8" t="s">
        <v>182</v>
      </c>
      <c r="G6" s="78">
        <v>54279000</v>
      </c>
      <c r="H6" s="78"/>
    </row>
    <row r="7" spans="1:14" s="7" customFormat="1" ht="27" customHeight="1">
      <c r="A7" s="16" t="s">
        <v>27</v>
      </c>
      <c r="B7" s="8" t="s">
        <v>185</v>
      </c>
      <c r="C7" s="74"/>
      <c r="D7" s="74"/>
      <c r="E7" s="22" t="s">
        <v>10</v>
      </c>
      <c r="F7" s="8" t="s">
        <v>193</v>
      </c>
      <c r="G7" s="78"/>
      <c r="H7" s="78">
        <v>20000000</v>
      </c>
    </row>
    <row r="8" spans="1:14" s="7" customFormat="1" ht="17.25" customHeight="1">
      <c r="A8" s="16" t="s">
        <v>27</v>
      </c>
      <c r="B8" s="8" t="s">
        <v>186</v>
      </c>
      <c r="C8" s="74"/>
      <c r="D8" s="74">
        <v>10000000</v>
      </c>
      <c r="E8" s="22" t="s">
        <v>10</v>
      </c>
      <c r="F8" s="119" t="s">
        <v>172</v>
      </c>
      <c r="G8" s="78">
        <v>120000000</v>
      </c>
      <c r="H8" s="78"/>
    </row>
    <row r="9" spans="1:14" s="7" customFormat="1">
      <c r="A9" s="16" t="s">
        <v>27</v>
      </c>
      <c r="B9" s="9" t="s">
        <v>187</v>
      </c>
      <c r="C9" s="114"/>
      <c r="D9" s="114"/>
      <c r="E9" s="22" t="s">
        <v>10</v>
      </c>
      <c r="F9" s="8" t="s">
        <v>116</v>
      </c>
      <c r="G9" s="78"/>
      <c r="H9" s="78"/>
    </row>
    <row r="10" spans="1:14" s="7" customFormat="1">
      <c r="A10" s="15"/>
      <c r="B10" s="10" t="s">
        <v>78</v>
      </c>
      <c r="C10" s="73">
        <f>SUM(C3:C9)</f>
        <v>200000000</v>
      </c>
      <c r="D10" s="73">
        <f>SUM(D3:D9)</f>
        <v>222000000</v>
      </c>
      <c r="E10" s="22" t="s">
        <v>10</v>
      </c>
      <c r="F10" s="8" t="s">
        <v>48</v>
      </c>
      <c r="G10" s="78"/>
      <c r="H10" s="78"/>
    </row>
    <row r="11" spans="1:14" ht="15" customHeight="1">
      <c r="A11" s="15"/>
      <c r="B11" s="10"/>
      <c r="C11" s="73"/>
      <c r="D11" s="73"/>
      <c r="E11" s="22" t="s">
        <v>10</v>
      </c>
      <c r="F11" s="8" t="s">
        <v>150</v>
      </c>
      <c r="G11" s="78">
        <v>0</v>
      </c>
      <c r="H11" s="78"/>
    </row>
    <row r="12" spans="1:14" ht="18" customHeight="1">
      <c r="A12" s="15" t="s">
        <v>11</v>
      </c>
      <c r="B12" s="6" t="s">
        <v>45</v>
      </c>
      <c r="C12" s="74"/>
      <c r="D12" s="74"/>
      <c r="E12" s="22" t="s">
        <v>10</v>
      </c>
      <c r="F12" s="8" t="s">
        <v>165</v>
      </c>
      <c r="G12" s="79">
        <v>102597619</v>
      </c>
      <c r="H12" s="79"/>
      <c r="J12" s="11"/>
    </row>
    <row r="13" spans="1:14">
      <c r="A13" s="16" t="s">
        <v>27</v>
      </c>
      <c r="B13" s="8" t="s">
        <v>30</v>
      </c>
      <c r="C13" s="74">
        <v>8000000</v>
      </c>
      <c r="D13" s="74">
        <v>7000000</v>
      </c>
      <c r="E13" s="22" t="s">
        <v>10</v>
      </c>
      <c r="F13" s="8" t="s">
        <v>183</v>
      </c>
      <c r="G13" s="79"/>
      <c r="H13" s="79"/>
      <c r="J13" s="11"/>
    </row>
    <row r="14" spans="1:14">
      <c r="A14" s="16" t="s">
        <v>27</v>
      </c>
      <c r="B14" s="8" t="s">
        <v>164</v>
      </c>
      <c r="C14" s="74"/>
      <c r="D14" s="74"/>
      <c r="E14" s="22" t="s">
        <v>10</v>
      </c>
      <c r="F14" s="8" t="s">
        <v>117</v>
      </c>
      <c r="G14" s="79"/>
      <c r="H14" s="79"/>
    </row>
    <row r="15" spans="1:14" ht="15.75" customHeight="1">
      <c r="A15" s="16"/>
      <c r="B15" s="8"/>
      <c r="C15" s="74"/>
      <c r="D15" s="74"/>
      <c r="E15" s="22" t="s">
        <v>10</v>
      </c>
      <c r="F15" s="8" t="s">
        <v>194</v>
      </c>
      <c r="G15" s="79"/>
      <c r="H15" s="79">
        <v>163000000</v>
      </c>
    </row>
    <row r="16" spans="1:14" s="7" customFormat="1" ht="17.25" customHeight="1">
      <c r="A16" s="15"/>
      <c r="B16" s="10" t="s">
        <v>2</v>
      </c>
      <c r="C16" s="73">
        <f>SUM(C13:C14)</f>
        <v>8000000</v>
      </c>
      <c r="D16" s="73">
        <f>SUM(D13:D14)</f>
        <v>7000000</v>
      </c>
      <c r="E16" s="22" t="s">
        <v>10</v>
      </c>
      <c r="F16" s="9" t="s">
        <v>173</v>
      </c>
      <c r="G16" s="79">
        <v>199228827</v>
      </c>
      <c r="H16" s="79"/>
      <c r="I16" s="5"/>
      <c r="J16" s="11"/>
      <c r="K16" s="5"/>
      <c r="L16" s="5"/>
      <c r="M16" s="5"/>
      <c r="N16" s="5"/>
    </row>
    <row r="17" spans="1:14" s="7" customFormat="1" ht="18.75" customHeight="1">
      <c r="A17" s="95" t="s">
        <v>112</v>
      </c>
      <c r="B17" s="9" t="s">
        <v>103</v>
      </c>
      <c r="C17" s="94">
        <v>210394202</v>
      </c>
      <c r="D17" s="94">
        <v>163000000</v>
      </c>
      <c r="E17" s="22" t="s">
        <v>10</v>
      </c>
      <c r="F17" s="8" t="s">
        <v>46</v>
      </c>
      <c r="G17" s="79"/>
      <c r="H17" s="79"/>
      <c r="I17" s="5"/>
      <c r="J17" s="11"/>
      <c r="K17" s="5"/>
      <c r="L17" s="5"/>
      <c r="M17" s="5"/>
      <c r="N17" s="5"/>
    </row>
    <row r="18" spans="1:14" s="7" customFormat="1" ht="20.25" customHeight="1">
      <c r="A18" s="95" t="s">
        <v>114</v>
      </c>
      <c r="B18" s="9" t="s">
        <v>104</v>
      </c>
      <c r="C18" s="87"/>
      <c r="D18" s="87"/>
      <c r="E18" s="22" t="s">
        <v>10</v>
      </c>
      <c r="F18" s="8" t="s">
        <v>151</v>
      </c>
      <c r="G18" s="79">
        <v>10000000</v>
      </c>
      <c r="H18" s="79"/>
      <c r="I18" s="5"/>
      <c r="J18" s="11"/>
      <c r="K18" s="5"/>
      <c r="L18" s="5"/>
      <c r="M18" s="5"/>
      <c r="N18" s="5"/>
    </row>
    <row r="19" spans="1:14" s="92" customFormat="1" ht="17.25" customHeight="1">
      <c r="A19" s="88" t="s">
        <v>115</v>
      </c>
      <c r="B19" s="93" t="s">
        <v>113</v>
      </c>
      <c r="C19" s="96">
        <f>SUM(C17:C18)</f>
        <v>210394202</v>
      </c>
      <c r="D19" s="96">
        <f>SUM(D17:D18)</f>
        <v>163000000</v>
      </c>
      <c r="E19" s="22" t="s">
        <v>10</v>
      </c>
      <c r="F19" s="8" t="s">
        <v>77</v>
      </c>
      <c r="G19" s="89"/>
      <c r="H19" s="89"/>
      <c r="I19" s="90"/>
      <c r="J19" s="91"/>
      <c r="K19" s="90"/>
      <c r="L19" s="90"/>
      <c r="M19" s="90"/>
      <c r="N19" s="90"/>
    </row>
    <row r="20" spans="1:14" s="7" customFormat="1" ht="18.75" customHeight="1">
      <c r="A20" s="15" t="s">
        <v>29</v>
      </c>
      <c r="B20" s="97" t="s">
        <v>119</v>
      </c>
      <c r="C20" s="73"/>
      <c r="D20" s="73"/>
      <c r="E20" s="22" t="s">
        <v>10</v>
      </c>
      <c r="F20" s="9" t="s">
        <v>130</v>
      </c>
      <c r="G20" s="79"/>
      <c r="H20" s="79"/>
      <c r="I20" s="5"/>
      <c r="J20" s="11"/>
      <c r="K20" s="5"/>
      <c r="L20" s="5"/>
      <c r="M20" s="5"/>
      <c r="N20" s="5"/>
    </row>
    <row r="21" spans="1:14" s="7" customFormat="1" ht="16.5" customHeight="1">
      <c r="A21" s="16"/>
      <c r="B21" s="8"/>
      <c r="C21" s="74"/>
      <c r="D21" s="74"/>
      <c r="E21" s="22" t="s">
        <v>10</v>
      </c>
      <c r="F21" s="9" t="s">
        <v>188</v>
      </c>
      <c r="G21" s="79"/>
      <c r="H21" s="79"/>
      <c r="I21" s="5"/>
      <c r="J21" s="11"/>
      <c r="K21" s="5"/>
      <c r="L21" s="5"/>
      <c r="M21" s="5"/>
      <c r="N21" s="5"/>
    </row>
    <row r="22" spans="1:14" s="7" customFormat="1" ht="17.25" customHeight="1">
      <c r="A22" s="15"/>
      <c r="B22" s="10"/>
      <c r="C22" s="73"/>
      <c r="D22" s="73"/>
      <c r="E22" s="22" t="s">
        <v>10</v>
      </c>
      <c r="F22" s="9" t="s">
        <v>109</v>
      </c>
      <c r="G22" s="79"/>
      <c r="H22" s="79"/>
      <c r="I22" s="5"/>
      <c r="J22" s="5"/>
      <c r="K22" s="5"/>
      <c r="L22" s="5"/>
      <c r="M22" s="5"/>
      <c r="N22" s="5"/>
    </row>
    <row r="23" spans="1:14" s="7" customFormat="1">
      <c r="A23" s="15" t="s">
        <v>42</v>
      </c>
      <c r="B23" s="6" t="s">
        <v>43</v>
      </c>
      <c r="C23" s="73"/>
      <c r="D23" s="73"/>
      <c r="E23" s="22" t="s">
        <v>10</v>
      </c>
      <c r="F23" s="9" t="s">
        <v>105</v>
      </c>
      <c r="G23" s="80"/>
      <c r="H23" s="80"/>
      <c r="I23" s="5"/>
      <c r="J23" s="5"/>
      <c r="K23" s="5"/>
      <c r="L23" s="5"/>
      <c r="M23" s="5"/>
      <c r="N23" s="5"/>
    </row>
    <row r="24" spans="1:14">
      <c r="A24" s="12"/>
      <c r="B24" s="8" t="s">
        <v>106</v>
      </c>
      <c r="C24" s="74"/>
      <c r="D24" s="74"/>
      <c r="E24" s="22" t="s">
        <v>10</v>
      </c>
      <c r="F24" s="9" t="s">
        <v>152</v>
      </c>
      <c r="G24" s="79"/>
      <c r="H24" s="79"/>
      <c r="J24" s="11"/>
    </row>
    <row r="25" spans="1:14" ht="30" customHeight="1">
      <c r="A25" s="17"/>
      <c r="B25" s="8" t="s">
        <v>96</v>
      </c>
      <c r="C25" s="74"/>
      <c r="D25" s="74"/>
      <c r="E25" s="22" t="s">
        <v>10</v>
      </c>
      <c r="F25" s="9" t="s">
        <v>195</v>
      </c>
      <c r="G25" s="79"/>
      <c r="H25" s="79">
        <v>28000000</v>
      </c>
      <c r="J25" s="11"/>
    </row>
    <row r="26" spans="1:14" ht="15.75" customHeight="1">
      <c r="A26" s="17"/>
      <c r="B26" s="8" t="s">
        <v>118</v>
      </c>
      <c r="C26" s="74"/>
      <c r="D26" s="74"/>
      <c r="E26" s="22"/>
      <c r="F26" s="9" t="s">
        <v>110</v>
      </c>
      <c r="G26" s="79"/>
      <c r="H26" s="79"/>
      <c r="J26" s="11"/>
    </row>
    <row r="27" spans="1:14" ht="16.5" customHeight="1">
      <c r="A27" s="17"/>
      <c r="B27" s="8" t="s">
        <v>105</v>
      </c>
      <c r="C27" s="74"/>
      <c r="D27" s="74"/>
      <c r="E27" s="22" t="s">
        <v>10</v>
      </c>
      <c r="F27" s="9" t="s">
        <v>174</v>
      </c>
      <c r="G27" s="79">
        <v>90000000</v>
      </c>
      <c r="H27" s="79"/>
      <c r="J27" s="11"/>
    </row>
    <row r="28" spans="1:14" ht="15.75" customHeight="1">
      <c r="A28" s="17"/>
      <c r="B28" s="8" t="s">
        <v>127</v>
      </c>
      <c r="C28" s="74"/>
      <c r="D28" s="74"/>
      <c r="E28" s="22" t="s">
        <v>10</v>
      </c>
      <c r="F28" s="9" t="s">
        <v>153</v>
      </c>
      <c r="G28" s="79">
        <v>37000000</v>
      </c>
      <c r="H28" s="79"/>
      <c r="J28" s="11"/>
    </row>
    <row r="29" spans="1:14" ht="15.75" customHeight="1">
      <c r="A29" s="17"/>
      <c r="B29" s="8" t="s">
        <v>107</v>
      </c>
      <c r="C29" s="74"/>
      <c r="D29" s="74"/>
      <c r="E29" s="22" t="s">
        <v>10</v>
      </c>
      <c r="F29" s="9" t="s">
        <v>108</v>
      </c>
      <c r="G29" s="79"/>
      <c r="H29" s="79"/>
      <c r="J29" s="11"/>
    </row>
    <row r="30" spans="1:14" ht="30.75" customHeight="1">
      <c r="A30" s="17"/>
      <c r="B30" s="9" t="s">
        <v>190</v>
      </c>
      <c r="C30" s="74">
        <v>40000000</v>
      </c>
      <c r="D30" s="74"/>
      <c r="E30" s="22" t="s">
        <v>10</v>
      </c>
      <c r="F30" s="9" t="s">
        <v>111</v>
      </c>
      <c r="G30" s="80"/>
      <c r="H30" s="80">
        <v>12000000</v>
      </c>
      <c r="J30" s="11"/>
    </row>
    <row r="31" spans="1:14" ht="15" customHeight="1">
      <c r="A31" s="17"/>
      <c r="B31" s="9" t="s">
        <v>189</v>
      </c>
      <c r="C31" s="74"/>
      <c r="D31" s="74"/>
      <c r="E31" s="22" t="s">
        <v>10</v>
      </c>
      <c r="F31" s="9" t="s">
        <v>131</v>
      </c>
      <c r="G31" s="80"/>
      <c r="H31" s="80"/>
      <c r="J31" s="11"/>
    </row>
    <row r="32" spans="1:14" s="7" customFormat="1" ht="16.5" customHeight="1">
      <c r="A32" s="18"/>
      <c r="B32" s="9" t="s">
        <v>165</v>
      </c>
      <c r="C32" s="74">
        <v>80061938</v>
      </c>
      <c r="D32" s="74"/>
      <c r="E32" s="22" t="s">
        <v>10</v>
      </c>
      <c r="F32" s="9" t="s">
        <v>132</v>
      </c>
      <c r="G32" s="79"/>
      <c r="H32" s="79"/>
      <c r="I32" s="5"/>
      <c r="J32" s="11"/>
      <c r="K32" s="5"/>
      <c r="L32" s="5"/>
      <c r="M32" s="5"/>
    </row>
    <row r="33" spans="1:13" s="7" customFormat="1" ht="16.5" customHeight="1">
      <c r="A33" s="18"/>
      <c r="B33" s="9" t="s">
        <v>166</v>
      </c>
      <c r="C33" s="74">
        <v>30000000</v>
      </c>
      <c r="D33" s="74"/>
      <c r="E33" s="22" t="s">
        <v>10</v>
      </c>
      <c r="F33" s="9" t="s">
        <v>133</v>
      </c>
      <c r="G33" s="79"/>
      <c r="H33" s="79"/>
      <c r="I33" s="5"/>
      <c r="J33" s="11"/>
      <c r="K33" s="5"/>
      <c r="L33" s="5"/>
      <c r="M33" s="5"/>
    </row>
    <row r="34" spans="1:13" s="7" customFormat="1" ht="16.5" customHeight="1">
      <c r="A34" s="18"/>
      <c r="B34" s="9" t="s">
        <v>128</v>
      </c>
      <c r="C34" s="74"/>
      <c r="D34" s="74"/>
      <c r="E34" s="22" t="s">
        <v>10</v>
      </c>
      <c r="F34" s="9" t="s">
        <v>134</v>
      </c>
      <c r="G34" s="79">
        <v>120000000</v>
      </c>
      <c r="H34" s="79"/>
      <c r="I34" s="5"/>
      <c r="J34" s="11"/>
      <c r="K34" s="5"/>
      <c r="L34" s="5"/>
      <c r="M34" s="5"/>
    </row>
    <row r="35" spans="1:13" s="7" customFormat="1" ht="16.5" customHeight="1">
      <c r="A35" s="18"/>
      <c r="B35" s="9" t="s">
        <v>167</v>
      </c>
      <c r="C35" s="74">
        <v>185000000</v>
      </c>
      <c r="D35" s="74"/>
      <c r="E35" s="22" t="s">
        <v>10</v>
      </c>
      <c r="F35" s="9" t="s">
        <v>135</v>
      </c>
      <c r="G35" s="79"/>
      <c r="H35" s="79"/>
      <c r="I35" s="5"/>
      <c r="J35" s="11"/>
      <c r="K35" s="5"/>
      <c r="L35" s="5"/>
      <c r="M35" s="5"/>
    </row>
    <row r="36" spans="1:13" s="7" customFormat="1" ht="16.5" customHeight="1">
      <c r="A36" s="18"/>
      <c r="B36" s="9" t="s">
        <v>129</v>
      </c>
      <c r="C36" s="74"/>
      <c r="D36" s="74"/>
      <c r="E36" s="22" t="s">
        <v>10</v>
      </c>
      <c r="F36" s="9" t="s">
        <v>154</v>
      </c>
      <c r="G36" s="79"/>
      <c r="H36" s="79"/>
      <c r="I36" s="5"/>
      <c r="J36" s="11"/>
      <c r="K36" s="5"/>
      <c r="L36" s="5"/>
      <c r="M36" s="5"/>
    </row>
    <row r="37" spans="1:13" ht="30" customHeight="1">
      <c r="A37" s="17"/>
      <c r="B37" s="69" t="s">
        <v>78</v>
      </c>
      <c r="C37" s="99">
        <f>SUM(C24:C36)</f>
        <v>335061938</v>
      </c>
      <c r="D37" s="99">
        <f>SUM(D24:D36)</f>
        <v>0</v>
      </c>
      <c r="E37" s="22" t="s">
        <v>10</v>
      </c>
      <c r="F37" s="9" t="s">
        <v>155</v>
      </c>
      <c r="G37" s="79">
        <v>50000000</v>
      </c>
      <c r="H37" s="79">
        <v>20000000</v>
      </c>
      <c r="J37" s="11"/>
    </row>
    <row r="38" spans="1:13" ht="6" customHeight="1">
      <c r="A38" s="15"/>
      <c r="B38" s="10"/>
      <c r="C38" s="73"/>
      <c r="D38" s="73"/>
      <c r="E38" s="22"/>
      <c r="F38" s="9"/>
      <c r="G38" s="79"/>
      <c r="H38" s="79"/>
      <c r="J38" s="11"/>
    </row>
    <row r="39" spans="1:13" ht="15" customHeight="1">
      <c r="A39" s="23"/>
      <c r="B39" s="68" t="s">
        <v>79</v>
      </c>
      <c r="C39" s="73">
        <f>SUM(C10+C16+C19+C20+C37)</f>
        <v>753456140</v>
      </c>
      <c r="D39" s="73">
        <f>SUM(D10+D16+D19+D20+D37)</f>
        <v>392000000</v>
      </c>
      <c r="E39" s="22"/>
      <c r="F39" s="68" t="s">
        <v>84</v>
      </c>
      <c r="G39" s="73">
        <f>SUM(G3:G38)</f>
        <v>791105446</v>
      </c>
      <c r="H39" s="73">
        <f>SUM(H3:H38)</f>
        <v>243000000</v>
      </c>
      <c r="I39" s="7"/>
      <c r="J39" s="13"/>
      <c r="K39" s="7"/>
      <c r="L39" s="7"/>
      <c r="M39" s="7"/>
    </row>
    <row r="40" spans="1:13" ht="42.75">
      <c r="A40" s="23"/>
      <c r="B40" s="84" t="s">
        <v>123</v>
      </c>
      <c r="C40" s="85"/>
      <c r="D40" s="85"/>
      <c r="E40" s="22"/>
      <c r="F40" s="8" t="s">
        <v>178</v>
      </c>
      <c r="G40" s="80">
        <v>2000000</v>
      </c>
      <c r="H40" s="80"/>
      <c r="I40" s="7"/>
      <c r="J40" s="13"/>
      <c r="K40" s="7"/>
      <c r="L40" s="7"/>
      <c r="M40" s="7"/>
    </row>
    <row r="41" spans="1:13">
      <c r="A41" s="23"/>
      <c r="B41" s="84"/>
      <c r="C41" s="85"/>
      <c r="D41" s="85"/>
      <c r="E41" s="22"/>
      <c r="F41" s="9" t="s">
        <v>175</v>
      </c>
      <c r="G41" s="79"/>
      <c r="H41" s="79"/>
      <c r="I41" s="7"/>
      <c r="J41" s="13"/>
      <c r="K41" s="7"/>
      <c r="L41" s="7"/>
      <c r="M41" s="7"/>
    </row>
    <row r="42" spans="1:13" ht="27.75" customHeight="1">
      <c r="A42" s="23"/>
      <c r="B42" s="98" t="s">
        <v>138</v>
      </c>
      <c r="C42" s="74">
        <v>23789306</v>
      </c>
      <c r="D42" s="74"/>
      <c r="E42" s="22"/>
      <c r="F42" s="100" t="s">
        <v>176</v>
      </c>
      <c r="G42" s="79">
        <v>5604286</v>
      </c>
      <c r="H42" s="79"/>
      <c r="M42" s="7"/>
    </row>
    <row r="43" spans="1:13" ht="21" customHeight="1">
      <c r="A43" s="23"/>
      <c r="B43" s="98" t="s">
        <v>168</v>
      </c>
      <c r="C43" s="74">
        <v>15604286</v>
      </c>
      <c r="D43" s="74"/>
      <c r="E43" s="22"/>
      <c r="F43" s="100" t="s">
        <v>191</v>
      </c>
      <c r="G43" s="79">
        <v>8000000</v>
      </c>
      <c r="H43" s="79"/>
      <c r="M43" s="7"/>
    </row>
    <row r="44" spans="1:13" s="7" customFormat="1" ht="30">
      <c r="A44" s="18"/>
      <c r="B44" s="9" t="s">
        <v>169</v>
      </c>
      <c r="C44" s="114">
        <v>21860000</v>
      </c>
      <c r="D44" s="114"/>
      <c r="E44" s="116"/>
      <c r="F44" s="100" t="s">
        <v>136</v>
      </c>
      <c r="G44" s="79"/>
      <c r="H44" s="79"/>
    </row>
    <row r="45" spans="1:13" s="7" customFormat="1">
      <c r="A45" s="18"/>
      <c r="B45" s="9" t="s">
        <v>170</v>
      </c>
      <c r="C45" s="73">
        <v>36504000</v>
      </c>
      <c r="D45" s="73"/>
      <c r="E45" s="117"/>
      <c r="F45" s="100" t="s">
        <v>137</v>
      </c>
      <c r="G45" s="79"/>
      <c r="H45" s="79"/>
    </row>
    <row r="46" spans="1:13" ht="16.5" customHeight="1">
      <c r="A46" s="17"/>
      <c r="B46" s="8" t="s">
        <v>171</v>
      </c>
      <c r="C46" s="74">
        <v>7000000</v>
      </c>
      <c r="D46" s="74"/>
      <c r="E46" s="118"/>
      <c r="F46" s="101"/>
      <c r="G46" s="81"/>
      <c r="H46" s="81"/>
    </row>
    <row r="47" spans="1:13">
      <c r="A47" s="15"/>
      <c r="B47" s="10"/>
      <c r="C47" s="73"/>
      <c r="D47" s="73"/>
      <c r="E47" s="21" t="s">
        <v>11</v>
      </c>
      <c r="F47" s="6" t="s">
        <v>76</v>
      </c>
      <c r="G47" s="81">
        <f>SUM(G40:G46)</f>
        <v>15604286</v>
      </c>
      <c r="H47" s="81">
        <f>SUM(H40:H46)</f>
        <v>0</v>
      </c>
    </row>
    <row r="48" spans="1:13">
      <c r="A48" s="15"/>
      <c r="B48" s="10"/>
      <c r="C48" s="73"/>
      <c r="D48" s="73"/>
      <c r="E48" s="21" t="s">
        <v>26</v>
      </c>
      <c r="F48" s="6" t="s">
        <v>44</v>
      </c>
      <c r="G48" s="79"/>
      <c r="H48" s="79"/>
    </row>
    <row r="49" spans="1:8">
      <c r="A49" s="15"/>
      <c r="B49" s="10"/>
      <c r="C49" s="73"/>
      <c r="D49" s="73"/>
      <c r="E49" s="21" t="s">
        <v>10</v>
      </c>
      <c r="F49" s="8" t="s">
        <v>31</v>
      </c>
      <c r="G49" s="79">
        <v>7000000</v>
      </c>
      <c r="H49" s="79">
        <v>5000000</v>
      </c>
    </row>
    <row r="50" spans="1:8">
      <c r="A50" s="15"/>
      <c r="B50" s="10"/>
      <c r="C50" s="73"/>
      <c r="D50" s="73"/>
      <c r="E50" s="21" t="s">
        <v>10</v>
      </c>
      <c r="F50" s="8" t="s">
        <v>85</v>
      </c>
      <c r="G50" s="79">
        <v>8000000</v>
      </c>
      <c r="H50" s="79">
        <v>5000000</v>
      </c>
    </row>
    <row r="51" spans="1:8">
      <c r="A51" s="15"/>
      <c r="B51" s="10"/>
      <c r="C51" s="73"/>
      <c r="D51" s="73"/>
      <c r="E51" s="21" t="s">
        <v>10</v>
      </c>
      <c r="F51" s="8" t="s">
        <v>142</v>
      </c>
      <c r="G51" s="79">
        <v>0</v>
      </c>
      <c r="H51" s="79">
        <v>0</v>
      </c>
    </row>
    <row r="52" spans="1:8" ht="30">
      <c r="A52" s="15"/>
      <c r="B52" s="10"/>
      <c r="C52" s="73"/>
      <c r="D52" s="73"/>
      <c r="E52" s="21" t="s">
        <v>10</v>
      </c>
      <c r="F52" s="8" t="s">
        <v>143</v>
      </c>
      <c r="G52" s="79">
        <v>0</v>
      </c>
      <c r="H52" s="79">
        <v>0</v>
      </c>
    </row>
    <row r="53" spans="1:8">
      <c r="A53" s="15"/>
      <c r="B53" s="10"/>
      <c r="C53" s="73"/>
      <c r="D53" s="73"/>
      <c r="E53" s="21" t="s">
        <v>29</v>
      </c>
      <c r="F53" s="8" t="s">
        <v>120</v>
      </c>
      <c r="G53" s="79">
        <v>36504000</v>
      </c>
      <c r="H53" s="79">
        <v>36504000</v>
      </c>
    </row>
    <row r="54" spans="1:8">
      <c r="A54" s="15"/>
      <c r="B54" s="115" t="s">
        <v>156</v>
      </c>
      <c r="C54" s="75">
        <f>SUM(C41:C53)</f>
        <v>104757592</v>
      </c>
      <c r="D54" s="75">
        <f>SUM(D41:D53)</f>
        <v>0</v>
      </c>
      <c r="E54" s="21"/>
      <c r="F54" s="10" t="s">
        <v>2</v>
      </c>
      <c r="G54" s="81">
        <f>SUM(G49:G53)</f>
        <v>51504000</v>
      </c>
      <c r="H54" s="81">
        <f>SUM(H49:H53)</f>
        <v>46504000</v>
      </c>
    </row>
    <row r="55" spans="1:8">
      <c r="A55" s="150" t="s">
        <v>3</v>
      </c>
      <c r="B55" s="151"/>
      <c r="C55" s="81">
        <f>SUM(C39:C53)</f>
        <v>858213732</v>
      </c>
      <c r="D55" s="146">
        <f>SUM(D39:D53)</f>
        <v>392000000</v>
      </c>
      <c r="E55" s="152" t="s">
        <v>3</v>
      </c>
      <c r="F55" s="151"/>
      <c r="G55" s="81">
        <f>SUM(G39+G47+G54)</f>
        <v>858213732</v>
      </c>
      <c r="H55" s="81">
        <f>SUM(H39+H47+H54)</f>
        <v>289504000</v>
      </c>
    </row>
    <row r="56" spans="1:8" ht="15.75" customHeight="1" thickBot="1">
      <c r="A56" s="147" t="s">
        <v>32</v>
      </c>
      <c r="B56" s="148"/>
      <c r="C56" s="83">
        <v>210394202</v>
      </c>
      <c r="D56" s="83">
        <v>163000000</v>
      </c>
      <c r="E56" s="149" t="s">
        <v>40</v>
      </c>
      <c r="F56" s="148"/>
      <c r="G56" s="82"/>
      <c r="H56" s="82"/>
    </row>
  </sheetData>
  <mergeCells count="4">
    <mergeCell ref="A56:B56"/>
    <mergeCell ref="E56:F56"/>
    <mergeCell ref="A55:B55"/>
    <mergeCell ref="E55:F55"/>
  </mergeCells>
  <phoneticPr fontId="0" type="noConversion"/>
  <pageMargins left="0.59055118110236227" right="0.59055118110236227" top="1.1811023622047245" bottom="0.39370078740157483" header="0.70866141732283472" footer="0.31496062992125984"/>
  <pageSetup paperSize="9" scale="72" orientation="portrait" verticalDpi="200" r:id="rId1"/>
  <headerFooter alignWithMargins="0">
    <oddHeader>&amp;C&amp;"Arial CE,Félkövér"&amp;11 1. 1. Felhalmozási mérleg 2022-2023.&amp;R
Adatok Ft-ban</oddHeader>
  </headerFooter>
  <colBreaks count="1" manualBreakCount="1">
    <brk id="8" max="71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42"/>
  <sheetViews>
    <sheetView tabSelected="1" view="pageLayout" topLeftCell="A2" zoomScale="78" zoomScaleSheetLayoutView="100" zoomScalePageLayoutView="78" workbookViewId="0">
      <selection activeCell="E41" sqref="E41:E43"/>
    </sheetView>
  </sheetViews>
  <sheetFormatPr defaultRowHeight="12.75"/>
  <cols>
    <col min="1" max="1" width="49.85546875" customWidth="1"/>
    <col min="2" max="2" width="27.140625" customWidth="1"/>
    <col min="3" max="3" width="25.28515625" customWidth="1"/>
    <col min="4" max="5" width="25.140625" customWidth="1"/>
  </cols>
  <sheetData>
    <row r="1" spans="1:5">
      <c r="A1" s="65" t="s">
        <v>57</v>
      </c>
      <c r="B1" s="65" t="s">
        <v>126</v>
      </c>
      <c r="C1" s="65" t="s">
        <v>148</v>
      </c>
      <c r="D1" s="65" t="s">
        <v>162</v>
      </c>
      <c r="E1" s="65" t="s">
        <v>192</v>
      </c>
    </row>
    <row r="2" spans="1:5">
      <c r="A2" s="156" t="s">
        <v>62</v>
      </c>
      <c r="B2" s="157"/>
      <c r="C2" s="157"/>
      <c r="D2" s="157"/>
      <c r="E2" s="158"/>
    </row>
    <row r="3" spans="1:5">
      <c r="A3" s="103" t="s">
        <v>63</v>
      </c>
      <c r="B3" s="102">
        <v>522645963</v>
      </c>
      <c r="C3" s="102">
        <v>530000000</v>
      </c>
      <c r="D3" s="102">
        <v>540000000</v>
      </c>
      <c r="E3" s="102">
        <v>550000000</v>
      </c>
    </row>
    <row r="4" spans="1:5">
      <c r="A4" s="103" t="s">
        <v>90</v>
      </c>
      <c r="B4" s="102">
        <v>1250000000</v>
      </c>
      <c r="C4" s="102">
        <v>1270000000</v>
      </c>
      <c r="D4" s="102">
        <v>1300000000</v>
      </c>
      <c r="E4" s="102">
        <v>1320000000</v>
      </c>
    </row>
    <row r="5" spans="1:5">
      <c r="A5" s="103" t="s">
        <v>86</v>
      </c>
      <c r="B5" s="102">
        <v>178700000</v>
      </c>
      <c r="C5" s="102">
        <v>1800000000</v>
      </c>
      <c r="D5" s="102">
        <v>1850000000</v>
      </c>
      <c r="E5" s="102">
        <v>1900000000</v>
      </c>
    </row>
    <row r="6" spans="1:5">
      <c r="A6" s="103" t="s">
        <v>122</v>
      </c>
      <c r="B6" s="102">
        <v>1813813132</v>
      </c>
      <c r="C6" s="102">
        <v>1900000000</v>
      </c>
      <c r="D6" s="102">
        <v>2000000000</v>
      </c>
      <c r="E6" s="102">
        <v>2100000000</v>
      </c>
    </row>
    <row r="7" spans="1:5">
      <c r="A7" s="103" t="s">
        <v>160</v>
      </c>
      <c r="B7" s="102"/>
      <c r="C7" s="102"/>
      <c r="D7" s="102"/>
      <c r="E7" s="102"/>
    </row>
    <row r="8" spans="1:5">
      <c r="A8" s="103" t="s">
        <v>64</v>
      </c>
      <c r="B8" s="102">
        <v>696343517</v>
      </c>
      <c r="C8" s="102">
        <v>700000000</v>
      </c>
      <c r="D8" s="102">
        <v>750000000</v>
      </c>
      <c r="E8" s="102">
        <v>800000000</v>
      </c>
    </row>
    <row r="9" spans="1:5">
      <c r="A9" s="103" t="s">
        <v>93</v>
      </c>
      <c r="B9" s="102">
        <v>66310000</v>
      </c>
      <c r="C9" s="102">
        <v>70000000</v>
      </c>
      <c r="D9" s="102">
        <v>75000000</v>
      </c>
      <c r="E9" s="102">
        <v>80000000</v>
      </c>
    </row>
    <row r="10" spans="1:5">
      <c r="A10" s="105" t="s">
        <v>97</v>
      </c>
      <c r="B10" s="70">
        <v>400000000</v>
      </c>
      <c r="C10" s="70">
        <v>400000000</v>
      </c>
      <c r="D10" s="102">
        <v>400000000</v>
      </c>
      <c r="E10" s="102">
        <v>400000000</v>
      </c>
    </row>
    <row r="11" spans="1:5" ht="13.5" thickBot="1">
      <c r="A11" s="105" t="s">
        <v>177</v>
      </c>
      <c r="B11" s="70">
        <v>59484025</v>
      </c>
      <c r="C11" s="70">
        <v>70000000</v>
      </c>
      <c r="D11" s="70">
        <v>75000000</v>
      </c>
      <c r="E11" s="102">
        <v>80000000</v>
      </c>
    </row>
    <row r="12" spans="1:5" ht="13.5" thickBot="1">
      <c r="A12" s="106" t="s">
        <v>58</v>
      </c>
      <c r="B12" s="107">
        <f>SUM(B3:B11)</f>
        <v>4987296637</v>
      </c>
      <c r="C12" s="107">
        <f>SUM(C3:C11)</f>
        <v>6740000000</v>
      </c>
      <c r="D12" s="108">
        <f>SUM(D3:D11)</f>
        <v>6990000000</v>
      </c>
      <c r="E12" s="108">
        <f>SUM(E3:E11)</f>
        <v>7230000000</v>
      </c>
    </row>
    <row r="13" spans="1:5">
      <c r="A13" s="153" t="s">
        <v>59</v>
      </c>
      <c r="B13" s="154"/>
      <c r="C13" s="154"/>
      <c r="D13" s="154"/>
      <c r="E13" s="155"/>
    </row>
    <row r="14" spans="1:5">
      <c r="A14" s="103" t="s">
        <v>94</v>
      </c>
      <c r="B14" s="102">
        <v>222000000</v>
      </c>
      <c r="C14" s="102">
        <v>50000000</v>
      </c>
      <c r="D14" s="102">
        <v>50000000</v>
      </c>
      <c r="E14" s="102">
        <v>50000000</v>
      </c>
    </row>
    <row r="15" spans="1:5">
      <c r="A15" s="103" t="s">
        <v>65</v>
      </c>
      <c r="B15" s="102"/>
      <c r="C15" s="102">
        <v>200000000</v>
      </c>
      <c r="D15" s="102">
        <v>300000000</v>
      </c>
      <c r="E15" s="102">
        <v>400000000</v>
      </c>
    </row>
    <row r="16" spans="1:5">
      <c r="A16" s="103" t="s">
        <v>66</v>
      </c>
      <c r="B16" s="102">
        <v>7000000</v>
      </c>
      <c r="C16" s="102">
        <v>8000000</v>
      </c>
      <c r="D16" s="102">
        <v>9000000</v>
      </c>
      <c r="E16" s="102">
        <v>10000000</v>
      </c>
    </row>
    <row r="17" spans="1:5">
      <c r="A17" s="103" t="s">
        <v>98</v>
      </c>
      <c r="B17" s="102"/>
      <c r="C17" s="102"/>
      <c r="D17" s="102"/>
      <c r="E17" s="102"/>
    </row>
    <row r="18" spans="1:5">
      <c r="A18" s="104" t="s">
        <v>91</v>
      </c>
      <c r="B18" s="102"/>
      <c r="C18" s="102"/>
      <c r="D18" s="102"/>
      <c r="E18" s="102"/>
    </row>
    <row r="19" spans="1:5">
      <c r="A19" s="103" t="s">
        <v>60</v>
      </c>
      <c r="B19" s="102">
        <v>163000000</v>
      </c>
      <c r="C19" s="102">
        <v>50000000</v>
      </c>
      <c r="D19" s="102">
        <v>50000000</v>
      </c>
      <c r="E19" s="102">
        <v>50000000</v>
      </c>
    </row>
    <row r="20" spans="1:5" ht="13.5" thickBot="1">
      <c r="A20" s="105" t="s">
        <v>145</v>
      </c>
      <c r="B20" s="70"/>
      <c r="C20" s="70"/>
      <c r="D20" s="70"/>
      <c r="E20" s="70"/>
    </row>
    <row r="21" spans="1:5" s="64" customFormat="1" ht="13.5" thickBot="1">
      <c r="A21" s="106" t="s">
        <v>61</v>
      </c>
      <c r="B21" s="107">
        <f>SUM(B13:B20)</f>
        <v>392000000</v>
      </c>
      <c r="C21" s="107">
        <f>SUM(C13:C20)</f>
        <v>308000000</v>
      </c>
      <c r="D21" s="108">
        <f>SUM(D13:D20)</f>
        <v>409000000</v>
      </c>
      <c r="E21" s="108">
        <f>SUM(E13:E20)</f>
        <v>510000000</v>
      </c>
    </row>
    <row r="22" spans="1:5" ht="13.5" thickBot="1">
      <c r="A22" s="109" t="s">
        <v>67</v>
      </c>
      <c r="B22" s="110">
        <f>SUM(B12+B21)</f>
        <v>5379296637</v>
      </c>
      <c r="C22" s="110">
        <f>SUM(C12+C21)</f>
        <v>7048000000</v>
      </c>
      <c r="D22" s="110">
        <f>SUM(D12+D21)</f>
        <v>7399000000</v>
      </c>
      <c r="E22" s="110">
        <f>SUM(E12+E21)</f>
        <v>7740000000</v>
      </c>
    </row>
    <row r="23" spans="1:5">
      <c r="A23" s="66"/>
      <c r="B23" s="113"/>
      <c r="C23" s="113"/>
      <c r="D23" s="113"/>
      <c r="E23" s="113"/>
    </row>
    <row r="24" spans="1:5">
      <c r="A24" s="67"/>
      <c r="B24" s="71"/>
      <c r="C24" s="71"/>
      <c r="D24" s="71"/>
      <c r="E24" s="71"/>
    </row>
    <row r="25" spans="1:5">
      <c r="A25" s="65" t="s">
        <v>68</v>
      </c>
      <c r="B25" s="72" t="s">
        <v>126</v>
      </c>
      <c r="C25" s="72" t="s">
        <v>148</v>
      </c>
      <c r="D25" s="72" t="s">
        <v>162</v>
      </c>
      <c r="E25" s="72" t="s">
        <v>192</v>
      </c>
    </row>
    <row r="26" spans="1:5">
      <c r="A26" s="156" t="s">
        <v>15</v>
      </c>
      <c r="B26" s="157"/>
      <c r="C26" s="157"/>
      <c r="D26" s="157"/>
      <c r="E26" s="158"/>
    </row>
    <row r="27" spans="1:5">
      <c r="A27" s="103" t="s">
        <v>69</v>
      </c>
      <c r="B27" s="102">
        <v>2227957128</v>
      </c>
      <c r="C27" s="102">
        <v>2350000000</v>
      </c>
      <c r="D27" s="102">
        <v>2400000000</v>
      </c>
      <c r="E27" s="102">
        <v>2450000000</v>
      </c>
    </row>
    <row r="28" spans="1:5">
      <c r="A28" s="103" t="s">
        <v>70</v>
      </c>
      <c r="B28" s="102">
        <v>271453048</v>
      </c>
      <c r="C28" s="102">
        <v>300000000</v>
      </c>
      <c r="D28" s="102">
        <v>310000000</v>
      </c>
      <c r="E28" s="102">
        <v>320000000</v>
      </c>
    </row>
    <row r="29" spans="1:5">
      <c r="A29" s="103" t="s">
        <v>124</v>
      </c>
      <c r="B29" s="102">
        <v>1888201446</v>
      </c>
      <c r="C29" s="102">
        <v>1900000000</v>
      </c>
      <c r="D29" s="102">
        <v>2000000000</v>
      </c>
      <c r="E29" s="102">
        <v>2100000000</v>
      </c>
    </row>
    <row r="30" spans="1:5">
      <c r="A30" s="103" t="s">
        <v>71</v>
      </c>
      <c r="B30" s="102">
        <v>44800000</v>
      </c>
      <c r="C30" s="102">
        <v>45000000</v>
      </c>
      <c r="D30" s="102">
        <v>46000000</v>
      </c>
      <c r="E30" s="102">
        <v>47000000</v>
      </c>
    </row>
    <row r="31" spans="1:5">
      <c r="A31" s="103" t="s">
        <v>72</v>
      </c>
      <c r="B31" s="102">
        <v>228885015</v>
      </c>
      <c r="C31" s="102">
        <v>240000000</v>
      </c>
      <c r="D31" s="102">
        <v>250000000</v>
      </c>
      <c r="E31" s="102">
        <v>260000000</v>
      </c>
    </row>
    <row r="32" spans="1:5">
      <c r="A32" s="105" t="s">
        <v>16</v>
      </c>
      <c r="B32" s="70">
        <v>28496000</v>
      </c>
      <c r="C32" s="70">
        <v>42000000</v>
      </c>
      <c r="D32" s="70">
        <v>36000000</v>
      </c>
      <c r="E32" s="70">
        <v>31000000</v>
      </c>
    </row>
    <row r="33" spans="1:5" ht="13.5" thickBot="1">
      <c r="A33" s="105" t="s">
        <v>99</v>
      </c>
      <c r="B33" s="70">
        <v>400000000</v>
      </c>
      <c r="C33" s="70">
        <v>400000000</v>
      </c>
      <c r="D33" s="70">
        <v>400000000</v>
      </c>
      <c r="E33" s="70">
        <v>400000000</v>
      </c>
    </row>
    <row r="34" spans="1:5" ht="13.5" thickBot="1">
      <c r="A34" s="106" t="s">
        <v>73</v>
      </c>
      <c r="B34" s="107">
        <f>SUM(B27:B33)</f>
        <v>5089792637</v>
      </c>
      <c r="C34" s="107">
        <f>SUM(C27:C33)</f>
        <v>5277000000</v>
      </c>
      <c r="D34" s="108">
        <f>SUM(D27:D33)</f>
        <v>5442000000</v>
      </c>
      <c r="E34" s="108">
        <f>SUM(E27:E33)</f>
        <v>5608000000</v>
      </c>
    </row>
    <row r="35" spans="1:5">
      <c r="A35" s="159" t="s">
        <v>74</v>
      </c>
      <c r="B35" s="160"/>
      <c r="C35" s="160"/>
      <c r="D35" s="160"/>
      <c r="E35" s="161"/>
    </row>
    <row r="36" spans="1:5">
      <c r="A36" s="103" t="s">
        <v>92</v>
      </c>
      <c r="B36" s="102">
        <v>243000000</v>
      </c>
      <c r="C36" s="102">
        <v>1000000000</v>
      </c>
      <c r="D36" s="102">
        <v>1200000000</v>
      </c>
      <c r="E36" s="102">
        <v>1300000000</v>
      </c>
    </row>
    <row r="37" spans="1:5">
      <c r="A37" s="103" t="s">
        <v>75</v>
      </c>
      <c r="B37" s="102"/>
      <c r="C37" s="102">
        <v>695416000</v>
      </c>
      <c r="D37" s="102">
        <v>677060000</v>
      </c>
      <c r="E37" s="102">
        <v>751586000</v>
      </c>
    </row>
    <row r="38" spans="1:5">
      <c r="A38" s="103" t="s">
        <v>146</v>
      </c>
      <c r="B38" s="102">
        <v>5000000</v>
      </c>
      <c r="C38" s="102">
        <v>10000000</v>
      </c>
      <c r="D38" s="102">
        <v>12000000</v>
      </c>
      <c r="E38" s="102">
        <v>14000000</v>
      </c>
    </row>
    <row r="39" spans="1:5" ht="15" customHeight="1">
      <c r="A39" s="104" t="s">
        <v>144</v>
      </c>
      <c r="B39" s="102">
        <v>5000000</v>
      </c>
      <c r="C39" s="102">
        <v>7000000</v>
      </c>
      <c r="D39" s="102">
        <v>12000000</v>
      </c>
      <c r="E39" s="102">
        <v>15000000</v>
      </c>
    </row>
    <row r="40" spans="1:5" ht="13.5" thickBot="1">
      <c r="A40" s="105" t="s">
        <v>161</v>
      </c>
      <c r="B40" s="70">
        <v>36504000</v>
      </c>
      <c r="C40" s="70">
        <v>58584000</v>
      </c>
      <c r="D40" s="70">
        <v>55940000</v>
      </c>
      <c r="E40" s="70">
        <v>51414000</v>
      </c>
    </row>
    <row r="41" spans="1:5" ht="13.5" thickBot="1">
      <c r="A41" s="111" t="s">
        <v>125</v>
      </c>
      <c r="B41" s="107">
        <f>SUM(B35:B40)</f>
        <v>289504000</v>
      </c>
      <c r="C41" s="107">
        <f>SUM(C35:C40)</f>
        <v>1771000000</v>
      </c>
      <c r="D41" s="108">
        <f>SUM(D35:D40)</f>
        <v>1957000000</v>
      </c>
      <c r="E41" s="108">
        <f>SUM(E35:E40)</f>
        <v>2132000000</v>
      </c>
    </row>
    <row r="42" spans="1:5" ht="13.5" thickBot="1">
      <c r="A42" s="112" t="s">
        <v>67</v>
      </c>
      <c r="B42" s="110">
        <f>SUM(B34+B41)</f>
        <v>5379296637</v>
      </c>
      <c r="C42" s="107">
        <f>SUM(C34+C41)</f>
        <v>7048000000</v>
      </c>
      <c r="D42" s="110">
        <f>SUM(D34+D41)</f>
        <v>7399000000</v>
      </c>
      <c r="E42" s="110">
        <f>SUM(E34+E41)</f>
        <v>7740000000</v>
      </c>
    </row>
  </sheetData>
  <mergeCells count="4">
    <mergeCell ref="A13:E13"/>
    <mergeCell ref="A2:E2"/>
    <mergeCell ref="A26:E26"/>
    <mergeCell ref="A35:E35"/>
  </mergeCells>
  <phoneticPr fontId="19" type="noConversion"/>
  <pageMargins left="0.78740157480314965" right="0.78740157480314965" top="1.3779527559055118" bottom="0.98425196850393704" header="0.31496062992125984" footer="0.51181102362204722"/>
  <pageSetup paperSize="9" scale="77" orientation="landscape" r:id="rId1"/>
  <headerFooter alignWithMargins="0">
    <oddHeader xml:space="preserve">&amp;C&amp;"Arial CE,Félkövér"&amp;11
1. 2 Csongrád Városi Önkormányzat működési és felhalmozási célú 
bevételek és kiadások alakulását bemutató mérleg 2023-2026.&amp;RAdatok Ft-ban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1. </vt:lpstr>
      <vt:lpstr>1.1</vt:lpstr>
      <vt:lpstr>1.2</vt:lpstr>
      <vt:lpstr>'1. '!Nyomtatási_terület</vt:lpstr>
      <vt:lpstr>'1.1'!Nyomtatási_terület</vt:lpstr>
      <vt:lpstr>'1.2'!Nyomtatási_terület</vt:lpstr>
    </vt:vector>
  </TitlesOfParts>
  <Company>Csongrád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kadarneren</cp:lastModifiedBy>
  <cp:lastPrinted>2023-01-30T14:03:55Z</cp:lastPrinted>
  <dcterms:created xsi:type="dcterms:W3CDTF">2005-02-08T11:45:40Z</dcterms:created>
  <dcterms:modified xsi:type="dcterms:W3CDTF">2023-01-30T14:07:09Z</dcterms:modified>
</cp:coreProperties>
</file>